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2090" windowHeight="8805" activeTab="0"/>
  </bookViews>
  <sheets>
    <sheet name="декор" sheetId="1" r:id="rId1"/>
  </sheets>
  <definedNames>
    <definedName name="_xlnm.Print_Area" localSheetId="0">'декор'!$A$1:$J$85</definedName>
  </definedNames>
  <calcPr fullCalcOnLoad="1"/>
</workbook>
</file>

<file path=xl/sharedStrings.xml><?xml version="1.0" encoding="utf-8"?>
<sst xmlns="http://schemas.openxmlformats.org/spreadsheetml/2006/main" count="278" uniqueCount="159">
  <si>
    <t>Группа товара</t>
  </si>
  <si>
    <t>Наименование товара</t>
  </si>
  <si>
    <t>кг</t>
  </si>
  <si>
    <t>Ед. изм.</t>
  </si>
  <si>
    <t>Цена за кв.м., руб</t>
  </si>
  <si>
    <t>Цена за ед.изм., с учетом НДС, руб.</t>
  </si>
  <si>
    <t>К Вашим услугам - квалифицированные специалисты, выполняющие комплексные работы по монтажу системы и отделке.</t>
  </si>
  <si>
    <t>Время для исправления покрытий</t>
  </si>
  <si>
    <t>до 20 минут</t>
  </si>
  <si>
    <t>75 циклов</t>
  </si>
  <si>
    <t>Паропроницаемость</t>
  </si>
  <si>
    <t>1,22 м2*ч*Па/мг</t>
  </si>
  <si>
    <t xml:space="preserve">Морозостойкость </t>
  </si>
  <si>
    <t xml:space="preserve">Подвижность штукатурной смеси </t>
  </si>
  <si>
    <t xml:space="preserve">Прочность сцепления с бетонным основанием </t>
  </si>
  <si>
    <t>7,5 см</t>
  </si>
  <si>
    <t>Расход*, кг/кв.м.</t>
  </si>
  <si>
    <t>* Расход зависит от качества подготовленной поверхности и квалификации специалистов, осуществляющих работы по нанесению покрытия.</t>
  </si>
  <si>
    <t>Обязательно перед нанесением покрытия внимательно ознакомиться с инструкцией!</t>
  </si>
  <si>
    <t xml:space="preserve">ПРАЙС-ЛИСТ </t>
  </si>
  <si>
    <t>На индивидуальные заказы - наценка  10%.</t>
  </si>
  <si>
    <t>www.mramorix.ru</t>
  </si>
  <si>
    <t>ТУ 5414-001-95013637-2006</t>
  </si>
  <si>
    <t>620050, г. Екатеринбург, ул. Сортировочная, 22</t>
  </si>
  <si>
    <t>Способ нанесения</t>
  </si>
  <si>
    <t>Цена на краску насыщенных цветов рассчитывается индивидуально, в зависимости от цвета.</t>
  </si>
  <si>
    <t xml:space="preserve">Нержавеющая гладилка, специальный валик </t>
  </si>
  <si>
    <t>Вид поверхности, 
предназначение</t>
  </si>
  <si>
    <r>
      <t>Предназначены</t>
    </r>
    <r>
      <rPr>
        <sz val="26"/>
        <rFont val="Verdana"/>
        <family val="2"/>
      </rPr>
      <t xml:space="preserve"> для отделки подготовленных поверхностей фасадов и внутренних помещений. 
</t>
    </r>
    <r>
      <rPr>
        <b/>
        <sz val="26"/>
        <rFont val="Verdana"/>
        <family val="2"/>
      </rPr>
      <t>Наносится</t>
    </r>
    <r>
      <rPr>
        <sz val="26"/>
        <rFont val="Verdana"/>
        <family val="2"/>
      </rPr>
      <t xml:space="preserve"> на бетонные конструкции, гипсовые панели, известковую штукатурку, ДСП, ДВП, АВП, ЦСП, дерево, металл и другие подготовленные поверхности.
</t>
    </r>
    <r>
      <rPr>
        <b/>
        <sz val="26"/>
        <rFont val="Verdana"/>
        <family val="2"/>
      </rPr>
      <t>Применяются</t>
    </r>
    <r>
      <rPr>
        <sz val="26"/>
        <rFont val="Verdana"/>
        <family val="2"/>
      </rPr>
      <t xml:space="preserve"> для декорирования фасадных и внутренних поверхностей  бизнес и торгово-развлекательных центров,  спортивных комплексов, больниц, детских учреждений, промышленных и жилых зданий.</t>
    </r>
  </si>
  <si>
    <t>Нержавеющая 
гладилка</t>
  </si>
  <si>
    <t>Внимание! Несоблюдение технологии нанесения покрытия приводит к перерасходу материала и возникновению дефектов!</t>
  </si>
  <si>
    <t>1,54 МПа</t>
  </si>
  <si>
    <t>e-mail: idea@mramorix.ru</t>
  </si>
  <si>
    <t>1-1,5</t>
  </si>
  <si>
    <t>1,5-2</t>
  </si>
  <si>
    <t>Декоративные покрытия "Мраморикс" Фактура рельеф</t>
  </si>
  <si>
    <t>Состав лессирующий серия Иридиум</t>
  </si>
  <si>
    <t>Лак прозрачный с эффектом изменения цвета в зависимости от угла обзора</t>
  </si>
  <si>
    <t>Лак цветной с эффектом изменения цвета в зависимости от угла обзора</t>
  </si>
  <si>
    <t>Лак цвет золото</t>
  </si>
  <si>
    <t>Лак цвет серебро</t>
  </si>
  <si>
    <t>Состав лессирующий серия Аурум</t>
  </si>
  <si>
    <t>Состав лессирующий серия Аргентум</t>
  </si>
  <si>
    <t xml:space="preserve">Лак прозрачный с эффектом мерцания серебристых частиц </t>
  </si>
  <si>
    <t xml:space="preserve">Лак цветной с эффектом мерцания серебристых частиц </t>
  </si>
  <si>
    <t>Состав лессирующий серия Палладиум</t>
  </si>
  <si>
    <t xml:space="preserve">Лак цветной с металлическим эффектом </t>
  </si>
  <si>
    <t>1,8-2,5</t>
  </si>
  <si>
    <t>0,05-0,15</t>
  </si>
  <si>
    <t>Состав лессирующий перламутровый</t>
  </si>
  <si>
    <t>2-3,5</t>
  </si>
  <si>
    <t>0,5-2</t>
  </si>
  <si>
    <t>Валик меховый, плотная губка</t>
  </si>
  <si>
    <t>до 500 кг</t>
  </si>
  <si>
    <t>более 500 кг</t>
  </si>
  <si>
    <t>2,5-3</t>
  </si>
  <si>
    <t>Лак лессирующий Иридиум колерованный пастельные цвета</t>
  </si>
  <si>
    <t>Лак лессирующий Иридиум колерованный насыщенные цвета</t>
  </si>
  <si>
    <t>Лак лессирующий Аурум золото</t>
  </si>
  <si>
    <t>Лак лессирующий Аурум серебро</t>
  </si>
  <si>
    <t>Лак лессирующий Аргентум прозрачный</t>
  </si>
  <si>
    <t>Лак лессирующий Аргентум колерованный насыщенные цвета</t>
  </si>
  <si>
    <t>Лак лессирующий Аргентум колерованный пастельные цвета</t>
  </si>
  <si>
    <t>Лак лессирующий Палладиум колерованный насыщенные цвета</t>
  </si>
  <si>
    <t>Лак лессирующий Палладиум колерованный пастельные цвета</t>
  </si>
  <si>
    <t>Лак лессирующий перламутровый</t>
  </si>
  <si>
    <t>Лак лессирующий Аурум медь</t>
  </si>
  <si>
    <t>Лак цвет полированная медь</t>
  </si>
  <si>
    <t>плотная губка</t>
  </si>
  <si>
    <t>Паста Аурум</t>
  </si>
  <si>
    <t>0,05-0,16</t>
  </si>
  <si>
    <t>Пастообразная масса цвет золото, серебро, медь</t>
  </si>
  <si>
    <t>Составы лессирующие</t>
  </si>
  <si>
    <t>до 10 кг</t>
  </si>
  <si>
    <t>более10 кг</t>
  </si>
  <si>
    <t>Изготовление 2 образцов при индивидуальном заказе от 50 до 80 кг бесплатно + 1 образец на каждые последующие 50 кг</t>
  </si>
  <si>
    <r>
      <t>Предназначены</t>
    </r>
    <r>
      <rPr>
        <sz val="26"/>
        <rFont val="Verdana"/>
        <family val="2"/>
      </rPr>
      <t xml:space="preserve"> для отделки подготовленных поверхностей фасадов и внутренних помещений. 
</t>
    </r>
    <r>
      <rPr>
        <b/>
        <sz val="26"/>
        <rFont val="Verdana"/>
        <family val="2"/>
      </rPr>
      <t>Наносится</t>
    </r>
    <r>
      <rPr>
        <sz val="26"/>
        <rFont val="Verdana"/>
        <family val="2"/>
      </rPr>
      <t xml:space="preserve"> на бетонные конструкции, гипсовые панели, известковую штукатурку, ДСП, ДВП, АВП, ЦСП, дерево и другие подготовленные поверхности.
</t>
    </r>
    <r>
      <rPr>
        <b/>
        <sz val="26"/>
        <rFont val="Verdana"/>
        <family val="2"/>
      </rPr>
      <t>Применяются</t>
    </r>
    <r>
      <rPr>
        <sz val="26"/>
        <rFont val="Verdana"/>
        <family val="2"/>
      </rPr>
      <t xml:space="preserve"> для декорирования фасадных и внутренних поверхностей  бизнес и торгово-развлекательных центров,  спортивных комплексов, больниц, детских учреждений, промышленных и жилых зданий.</t>
    </r>
  </si>
  <si>
    <t xml:space="preserve">Лак лессирующий Иридиум прозрачный </t>
  </si>
  <si>
    <t>Срок хранения:
1.Декоративная штукатурка - 8 месяцев в закрытой таре, при температуре от 5С до 30С. 
2.Краска, грунт, лак, состав лессирующий - 6 месяцев в закрытой таре, при температуре от 5С до 30С.</t>
  </si>
  <si>
    <t>сотовый телефон: 8-904-166-07-06</t>
  </si>
  <si>
    <t>Декоративная штукатурка Фактура Рельеф Абстракт</t>
  </si>
  <si>
    <t>Декоративная штукатурка Фактура Рельеф Дерево</t>
  </si>
  <si>
    <t>Декоративная штукатурка Фактура Рельеф Кожа</t>
  </si>
  <si>
    <t>Декоративная штукатурка Фактура Рельеф Трещина</t>
  </si>
  <si>
    <t>Декоративная штукатурка Фактура Рельеф Дикий камень</t>
  </si>
  <si>
    <t>м2</t>
  </si>
  <si>
    <t xml:space="preserve">Услуги </t>
  </si>
  <si>
    <t>Услуги по нанесению декоративной штукатурки Мраморикс</t>
  </si>
  <si>
    <t>Цена за фасовку (16 кг), руб.</t>
  </si>
  <si>
    <t>Не является публичной офертой</t>
  </si>
  <si>
    <t>от 350 руб. расчитывается индивидуально</t>
  </si>
  <si>
    <t>Лак лессирующий перламутровый колерованный пастельные цвета</t>
  </si>
  <si>
    <t xml:space="preserve">Телефон:(343) 366-52-15, 366-52-11  </t>
  </si>
  <si>
    <t>Телефон/факс: (343) 366-54-21</t>
  </si>
  <si>
    <t>Тара для лака лессирующего и пасты - пластиковая банка 0,3 и 1 л.</t>
  </si>
  <si>
    <t>Цена за фасовку (0,3 кг), руб.</t>
  </si>
  <si>
    <t>Тара для штукатурки - пластиковое вёдро 8 и 16 кг</t>
  </si>
  <si>
    <t>Фактура Нано</t>
  </si>
  <si>
    <t>0,25-0,3</t>
  </si>
  <si>
    <t>Кельма  из нержавеющей стали</t>
  </si>
  <si>
    <t>0,3-0,4</t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</si>
  <si>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Абстракт </t>
    </r>
    <r>
      <rPr>
        <b/>
        <i/>
        <sz val="32"/>
        <rFont val="Verdana"/>
        <family val="2"/>
      </rPr>
      <t>под окраску</t>
    </r>
    <r>
      <rPr>
        <b/>
        <sz val="32"/>
        <rFont val="Verdana"/>
        <family val="2"/>
      </rPr>
      <t xml:space="preserve"> </t>
    </r>
    <r>
      <rPr>
        <b/>
        <i/>
        <sz val="32"/>
        <rFont val="Verdana"/>
        <family val="2"/>
      </rPr>
      <t>Крупная</t>
    </r>
  </si>
  <si>
    <r>
      <t>абстрактная гладкая</t>
    </r>
    <r>
      <rPr>
        <sz val="32"/>
        <rFont val="Verdana"/>
        <family val="2"/>
      </rPr>
      <t xml:space="preserve">
декоративная отделка фасадов и интерьеров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</si>
  <si>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Абстракт </t>
    </r>
    <r>
      <rPr>
        <b/>
        <i/>
        <sz val="32"/>
        <rFont val="Verdana"/>
        <family val="2"/>
      </rPr>
      <t>колерованая</t>
    </r>
    <r>
      <rPr>
        <b/>
        <sz val="32"/>
        <rFont val="Verdana"/>
        <family val="2"/>
      </rPr>
      <t xml:space="preserve"> </t>
    </r>
    <r>
      <rPr>
        <b/>
        <i/>
        <sz val="32"/>
        <rFont val="Verdana"/>
        <family val="2"/>
      </rPr>
      <t>Крупная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</si>
  <si>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Абстракт </t>
    </r>
    <r>
      <rPr>
        <b/>
        <i/>
        <sz val="32"/>
        <rFont val="Verdana"/>
        <family val="2"/>
      </rPr>
      <t>под окраску</t>
    </r>
    <r>
      <rPr>
        <b/>
        <sz val="32"/>
        <rFont val="Verdana"/>
        <family val="2"/>
      </rPr>
      <t xml:space="preserve"> </t>
    </r>
    <r>
      <rPr>
        <b/>
        <i/>
        <sz val="32"/>
        <rFont val="Verdana"/>
        <family val="2"/>
      </rPr>
      <t>Мелкая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</si>
  <si>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Абстракт </t>
    </r>
    <r>
      <rPr>
        <b/>
        <i/>
        <sz val="32"/>
        <rFont val="Verdana"/>
        <family val="2"/>
      </rPr>
      <t>колерованный</t>
    </r>
    <r>
      <rPr>
        <b/>
        <sz val="32"/>
        <rFont val="Verdana"/>
        <family val="2"/>
      </rPr>
      <t xml:space="preserve"> </t>
    </r>
    <r>
      <rPr>
        <b/>
        <i/>
        <sz val="32"/>
        <rFont val="Verdana"/>
        <family val="2"/>
      </rPr>
      <t>Мелкая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</si>
  <si>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Дерево </t>
    </r>
    <r>
      <rPr>
        <b/>
        <i/>
        <sz val="32"/>
        <rFont val="Verdana"/>
        <family val="2"/>
      </rPr>
      <t>под окраску</t>
    </r>
    <r>
      <rPr>
        <b/>
        <sz val="32"/>
        <rFont val="Verdana"/>
        <family val="2"/>
      </rPr>
      <t xml:space="preserve"> </t>
    </r>
  </si>
  <si>
    <r>
      <t>фактура продольного спила дерева</t>
    </r>
    <r>
      <rPr>
        <sz val="32"/>
        <rFont val="Verdana"/>
        <family val="2"/>
      </rPr>
      <t xml:space="preserve">
декоративная отделка фасадов и интерьеров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</si>
  <si>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Дерево </t>
    </r>
    <r>
      <rPr>
        <b/>
        <i/>
        <sz val="32"/>
        <rFont val="Verdana"/>
        <family val="2"/>
      </rPr>
      <t>колерованная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</si>
  <si>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Кожа </t>
    </r>
    <r>
      <rPr>
        <b/>
        <i/>
        <sz val="32"/>
        <rFont val="Verdana"/>
        <family val="2"/>
      </rPr>
      <t>под окраску</t>
    </r>
    <r>
      <rPr>
        <b/>
        <sz val="32"/>
        <rFont val="Verdana"/>
        <family val="2"/>
      </rPr>
      <t xml:space="preserve"> </t>
    </r>
  </si>
  <si>
    <r>
      <t xml:space="preserve">Фактура грубовыделанной кожи                                                 </t>
    </r>
    <r>
      <rPr>
        <sz val="32"/>
        <rFont val="Verdana"/>
        <family val="2"/>
      </rPr>
      <t>декоративная отделка фасадов и интерьеров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</si>
  <si>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Кожа </t>
    </r>
    <r>
      <rPr>
        <b/>
        <i/>
        <sz val="32"/>
        <rFont val="Verdana"/>
        <family val="2"/>
      </rPr>
      <t>колерованная</t>
    </r>
  </si>
  <si>
    <r>
      <t xml:space="preserve">Фактура грубовыделанной кожи                            </t>
    </r>
    <r>
      <rPr>
        <sz val="32"/>
        <rFont val="Verdana"/>
        <family val="2"/>
      </rPr>
      <t xml:space="preserve">                    декоративная отделка фасадов и интерьеров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</si>
  <si>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Трещина </t>
    </r>
    <r>
      <rPr>
        <b/>
        <i/>
        <sz val="32"/>
        <rFont val="Verdana"/>
        <family val="2"/>
      </rPr>
      <t>под окраску</t>
    </r>
    <r>
      <rPr>
        <b/>
        <sz val="32"/>
        <rFont val="Verdana"/>
        <family val="2"/>
      </rPr>
      <t xml:space="preserve"> </t>
    </r>
  </si>
  <si>
    <r>
      <t xml:space="preserve">Фактура растрескавшейся поверхности        </t>
    </r>
    <r>
      <rPr>
        <sz val="32"/>
        <rFont val="Verdana"/>
        <family val="2"/>
      </rPr>
      <t xml:space="preserve">                                        декоративная отделка фасадов и интерьеров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</si>
  <si>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Трещина </t>
    </r>
    <r>
      <rPr>
        <b/>
        <i/>
        <sz val="32"/>
        <rFont val="Verdana"/>
        <family val="2"/>
      </rPr>
      <t>колерованная</t>
    </r>
  </si>
  <si>
    <r>
      <t xml:space="preserve">Фактура растрескавшейся поверхности     </t>
    </r>
    <r>
      <rPr>
        <sz val="32"/>
        <rFont val="Verdana"/>
        <family val="2"/>
      </rPr>
      <t xml:space="preserve">                                           декоративная отделка фасадов и интерьеров</t>
    </r>
  </si>
  <si>
    <r>
      <t xml:space="preserve">Фактура естественного скола необработанной горной породы                       </t>
    </r>
    <r>
      <rPr>
        <sz val="32"/>
        <rFont val="Verdana"/>
        <family val="2"/>
      </rPr>
      <t xml:space="preserve">                             декоративная отделка фасадов и интерьеров</t>
    </r>
  </si>
  <si>
    <r>
      <t xml:space="preserve">Фактура естественного скола необработанной горной породы      </t>
    </r>
    <r>
      <rPr>
        <sz val="32"/>
        <rFont val="Verdana"/>
        <family val="2"/>
      </rPr>
      <t xml:space="preserve">                                          декоративная отделка фасадов и интерьеров</t>
    </r>
  </si>
  <si>
    <r>
      <t xml:space="preserve">Фактура с песчаными включениями, имитация песчаной посыпки с перламутровыми переливами                                                                 </t>
    </r>
    <r>
      <rPr>
        <sz val="32"/>
        <rFont val="Verdana"/>
        <family val="2"/>
      </rPr>
      <t>декоративная отделка интерьеров</t>
    </r>
  </si>
  <si>
    <r>
      <t xml:space="preserve">Фактура глянцевая, имитация шелковой ткани с перламутровыми переливами                                                                                       </t>
    </r>
    <r>
      <rPr>
        <sz val="32"/>
        <rFont val="Verdana"/>
        <family val="2"/>
      </rPr>
      <t xml:space="preserve">  декоративная отделка интерьеров</t>
    </r>
  </si>
  <si>
    <r>
      <t>гладкая</t>
    </r>
    <r>
      <rPr>
        <sz val="32"/>
        <rFont val="Verdana"/>
        <family val="2"/>
      </rPr>
      <t xml:space="preserve">
окраска фасадов и интерьеров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</si>
  <si>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Дикий камень </t>
    </r>
    <r>
      <rPr>
        <b/>
        <i/>
        <sz val="32"/>
        <rFont val="Verdana"/>
        <family val="2"/>
      </rPr>
      <t>колерованный</t>
    </r>
    <r>
      <rPr>
        <b/>
        <sz val="32"/>
        <rFont val="Verdana"/>
        <family val="2"/>
      </rPr>
      <t xml:space="preserve"> </t>
    </r>
  </si>
  <si>
    <r>
      <t xml:space="preserve">Фактурная декоративная штукатурка </t>
    </r>
    <r>
      <rPr>
        <b/>
        <sz val="32"/>
        <rFont val="Verdana"/>
        <family val="2"/>
      </rPr>
      <t xml:space="preserve">Мраморикс Фактура-Рельеф Дикий камень </t>
    </r>
    <r>
      <rPr>
        <b/>
        <i/>
        <sz val="32"/>
        <rFont val="Verdana"/>
        <family val="2"/>
      </rPr>
      <t xml:space="preserve">под окраску </t>
    </r>
  </si>
  <si>
    <t>Гибкий камень Мраморикс® SOFTSTONE</t>
  </si>
  <si>
    <t>Расход*, м2/кв.м.</t>
  </si>
  <si>
    <t>Цена за фасовку (6,0306 м2), руб.</t>
  </si>
  <si>
    <t>до 30 м2</t>
  </si>
  <si>
    <t>более 30 м2</t>
  </si>
  <si>
    <t>Гибкий камень Мраморикс SOFTSTONE</t>
  </si>
  <si>
    <t>Гибкий камень фактура Мраморикс® Дикий камень</t>
  </si>
  <si>
    <t>Наклевается как обои</t>
  </si>
  <si>
    <t>Гибкий камень фактура Мраморикс® Дикий камень с дополнительной декоративной защитой финишным лаком с включениями слюды</t>
  </si>
  <si>
    <t>Гибкий камень фактура Мраморикс® Дикий камень серия Natural Rock</t>
  </si>
  <si>
    <r>
      <t xml:space="preserve">Фактура естественного скола необработанной горной породы  высокая детализация прожилок и вкраплений 100% визуальная имитация горной породы                     </t>
    </r>
    <r>
      <rPr>
        <sz val="32"/>
        <rFont val="Verdana"/>
        <family val="2"/>
      </rPr>
      <t xml:space="preserve">                             декоративная отделка  интерьеров</t>
    </r>
  </si>
  <si>
    <t>Наклеивается как обои, идеальный материал для отделки криволинейных поверхностей</t>
  </si>
  <si>
    <t>Гибкий камень фактура Мраморикс®камневидная</t>
  </si>
  <si>
    <r>
      <t xml:space="preserve">Фактура среза массива песчанника                                                                                     </t>
    </r>
    <r>
      <rPr>
        <sz val="32"/>
        <rFont val="Verdana"/>
        <family val="2"/>
      </rPr>
      <t xml:space="preserve">  декоративная отделка фасадов и интерьеров</t>
    </r>
  </si>
  <si>
    <t>Наклеивается как обои</t>
  </si>
  <si>
    <t>* При заказе товара менее одной упаковки (6,0306 м2) площадь округляется кратно 1 м2 в большую сторону</t>
  </si>
  <si>
    <t>Сопутствующие материалы</t>
  </si>
  <si>
    <t>Цена за фасовку (10 кг), руб.</t>
  </si>
  <si>
    <t>Грунт глубокого проникновения акриловый на водной основе</t>
  </si>
  <si>
    <t>Грунт для укрепления поверхностей и снижения впитывающей способности подлежащих декорированию поверхностей</t>
  </si>
  <si>
    <t>Кисть, валик</t>
  </si>
  <si>
    <t>0,2 кг/м2</t>
  </si>
  <si>
    <t>Клей акриловый атмосферостойкий для Мраморикс® SOFTSTONE</t>
  </si>
  <si>
    <t>клей для приклеивания полотен Мраморикс SOFTSTONE атмосферостойкий</t>
  </si>
  <si>
    <t>Кисть, зубчатый шпатель</t>
  </si>
  <si>
    <t>0,4-0,5 кг/м2</t>
  </si>
  <si>
    <t xml:space="preserve">Лак финишный </t>
  </si>
  <si>
    <t>Пылеводогрязеотталкивающее защитное покрытие</t>
  </si>
  <si>
    <t>0.25 кг/м2</t>
  </si>
  <si>
    <t>2720,00*</t>
  </si>
  <si>
    <t>2590,00*</t>
  </si>
  <si>
    <t>Кристалл колерованный Цвет по каталогу Мраморикс  *(фасовка по 2 кг, оптовая цена от 20 кг)</t>
  </si>
  <si>
    <t>Кристалл *(фасовка по 2 кг, оптовая цена от 20 кг)</t>
  </si>
  <si>
    <t>Шелк *(фасовка по 2 кг, оптовая цена от 20 кг)</t>
  </si>
  <si>
    <t>Шелк колерованный цвета по каталогу Мраморикс *(фасовка по 2 кг, оптовая цена от 20 кг)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</si>
</sst>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_р_."/>
  </numFmts>
  <fonts count="100">
    <font>
      <sz val="10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sz val="10"/>
      <name val="Century"/>
      <family val="1"/>
    </font>
    <font>
      <b/>
      <sz val="10"/>
      <name val="Century"/>
      <family val="1"/>
    </font>
    <font>
      <sz val="11"/>
      <name val="Arial Cyr"/>
      <family val="2"/>
    </font>
    <font>
      <sz val="12"/>
      <name val="Arial Cyr"/>
      <family val="2"/>
    </font>
    <font>
      <sz val="13"/>
      <name val="Century"/>
      <family val="1"/>
    </font>
    <font>
      <i/>
      <sz val="10"/>
      <name val="Tahoma"/>
      <family val="2"/>
    </font>
    <font>
      <sz val="11"/>
      <name val="Tahoma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Tahoma"/>
      <family val="2"/>
    </font>
    <font>
      <i/>
      <sz val="12"/>
      <name val="Tahoma"/>
      <family val="2"/>
    </font>
    <font>
      <u val="single"/>
      <sz val="12"/>
      <color indexed="12"/>
      <name val="Tahoma"/>
      <family val="2"/>
    </font>
    <font>
      <sz val="12"/>
      <name val="Tahoma"/>
      <family val="2"/>
    </font>
    <font>
      <sz val="16"/>
      <name val="Tahoma"/>
      <family val="2"/>
    </font>
    <font>
      <i/>
      <sz val="16"/>
      <name val="Tahoma"/>
      <family val="2"/>
    </font>
    <font>
      <sz val="16"/>
      <name val="Century"/>
      <family val="1"/>
    </font>
    <font>
      <b/>
      <sz val="16"/>
      <name val="Century"/>
      <family val="1"/>
    </font>
    <font>
      <sz val="18"/>
      <name val="Century"/>
      <family val="1"/>
    </font>
    <font>
      <sz val="16"/>
      <name val="Arial Cyr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6"/>
      <name val="Century"/>
      <family val="1"/>
    </font>
    <font>
      <b/>
      <sz val="20"/>
      <name val="Verdana"/>
      <family val="2"/>
    </font>
    <font>
      <sz val="72"/>
      <name val="Times New Roman"/>
      <family val="1"/>
    </font>
    <font>
      <sz val="22"/>
      <name val="Tahoma"/>
      <family val="2"/>
    </font>
    <font>
      <b/>
      <sz val="26"/>
      <name val="Verdana"/>
      <family val="2"/>
    </font>
    <font>
      <sz val="26"/>
      <name val="Verdana"/>
      <family val="2"/>
    </font>
    <font>
      <b/>
      <u val="single"/>
      <sz val="26"/>
      <color indexed="12"/>
      <name val="Verdana"/>
      <family val="2"/>
    </font>
    <font>
      <b/>
      <sz val="26"/>
      <name val="Tahoma"/>
      <family val="2"/>
    </font>
    <font>
      <sz val="24"/>
      <name val="Verdana"/>
      <family val="2"/>
    </font>
    <font>
      <b/>
      <sz val="24"/>
      <name val="Verdana"/>
      <family val="2"/>
    </font>
    <font>
      <sz val="11"/>
      <name val="Verdana"/>
      <family val="2"/>
    </font>
    <font>
      <b/>
      <sz val="28"/>
      <name val="Verdana"/>
      <family val="2"/>
    </font>
    <font>
      <sz val="28"/>
      <name val="Verdana"/>
      <family val="2"/>
    </font>
    <font>
      <sz val="20"/>
      <name val="Verdana"/>
      <family val="2"/>
    </font>
    <font>
      <sz val="22"/>
      <name val="Verdana"/>
      <family val="2"/>
    </font>
    <font>
      <b/>
      <sz val="22"/>
      <name val="Verdana"/>
      <family val="2"/>
    </font>
    <font>
      <sz val="32"/>
      <name val="Verdana"/>
      <family val="2"/>
    </font>
    <font>
      <b/>
      <sz val="28"/>
      <name val="Arial"/>
      <family val="2"/>
    </font>
    <font>
      <sz val="28"/>
      <name val="Arial"/>
      <family val="2"/>
    </font>
    <font>
      <sz val="28"/>
      <name val="Arial Cyr"/>
      <family val="2"/>
    </font>
    <font>
      <b/>
      <sz val="26"/>
      <name val="Arial"/>
      <family val="2"/>
    </font>
    <font>
      <sz val="26"/>
      <name val="Arial"/>
      <family val="2"/>
    </font>
    <font>
      <sz val="26"/>
      <name val="Arial Cyr"/>
      <family val="2"/>
    </font>
    <font>
      <sz val="28"/>
      <name val="Century"/>
      <family val="1"/>
    </font>
    <font>
      <b/>
      <sz val="36"/>
      <name val="Verdana"/>
      <family val="2"/>
    </font>
    <font>
      <b/>
      <sz val="26"/>
      <color indexed="12"/>
      <name val="Tahoma"/>
      <family val="2"/>
    </font>
    <font>
      <b/>
      <u val="single"/>
      <sz val="36"/>
      <color indexed="12"/>
      <name val="Verdana"/>
      <family val="2"/>
    </font>
    <font>
      <b/>
      <sz val="26"/>
      <color indexed="10"/>
      <name val="Verdana"/>
      <family val="2"/>
    </font>
    <font>
      <b/>
      <u val="single"/>
      <sz val="32"/>
      <color indexed="12"/>
      <name val="Arial Cyr"/>
      <family val="0"/>
    </font>
    <font>
      <b/>
      <i/>
      <sz val="26"/>
      <name val="Arial Cyr"/>
      <family val="0"/>
    </font>
    <font>
      <b/>
      <sz val="32"/>
      <name val="Verdana"/>
      <family val="2"/>
    </font>
    <font>
      <b/>
      <i/>
      <sz val="32"/>
      <name val="Verdana"/>
      <family val="2"/>
    </font>
    <font>
      <sz val="32"/>
      <name val="Arial Cyr"/>
      <family val="0"/>
    </font>
    <font>
      <b/>
      <sz val="4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14" fontId="13" fillId="0" borderId="0" xfId="0" applyNumberFormat="1" applyFont="1" applyFill="1" applyAlignment="1">
      <alignment vertical="center" wrapText="1"/>
    </xf>
    <xf numFmtId="0" fontId="14" fillId="0" borderId="0" xfId="42" applyFont="1" applyFill="1" applyAlignment="1" applyProtection="1">
      <alignment horizontal="left" vertical="center"/>
      <protection/>
    </xf>
    <xf numFmtId="0" fontId="15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4" fontId="23" fillId="0" borderId="0" xfId="0" applyNumberFormat="1" applyFont="1" applyFill="1" applyAlignment="1">
      <alignment horizontal="center" wrapText="1"/>
    </xf>
    <xf numFmtId="4" fontId="30" fillId="0" borderId="0" xfId="0" applyNumberFormat="1" applyFont="1" applyFill="1" applyAlignment="1">
      <alignment horizontal="center" wrapText="1"/>
    </xf>
    <xf numFmtId="4" fontId="24" fillId="0" borderId="0" xfId="0" applyNumberFormat="1" applyFont="1" applyFill="1" applyAlignment="1">
      <alignment horizontal="center" wrapText="1"/>
    </xf>
    <xf numFmtId="4" fontId="22" fillId="0" borderId="0" xfId="0" applyNumberFormat="1" applyFont="1" applyFill="1" applyAlignment="1">
      <alignment horizontal="center" wrapText="1"/>
    </xf>
    <xf numFmtId="4" fontId="24" fillId="0" borderId="0" xfId="0" applyNumberFormat="1" applyFont="1" applyFill="1" applyAlignment="1">
      <alignment horizontal="center" vertical="center" wrapText="1"/>
    </xf>
    <xf numFmtId="4" fontId="25" fillId="0" borderId="0" xfId="0" applyNumberFormat="1" applyFont="1" applyFill="1" applyAlignment="1">
      <alignment horizontal="center" wrapText="1"/>
    </xf>
    <xf numFmtId="4" fontId="31" fillId="0" borderId="0" xfId="0" applyNumberFormat="1" applyFont="1" applyFill="1" applyBorder="1" applyAlignment="1">
      <alignment horizontal="center" vertical="top" wrapText="1"/>
    </xf>
    <xf numFmtId="4" fontId="26" fillId="0" borderId="0" xfId="0" applyNumberFormat="1" applyFont="1" applyFill="1" applyAlignment="1">
      <alignment horizontal="center" wrapText="1"/>
    </xf>
    <xf numFmtId="4" fontId="27" fillId="0" borderId="0" xfId="0" applyNumberFormat="1" applyFont="1" applyFill="1" applyAlignment="1">
      <alignment horizontal="center" wrapText="1"/>
    </xf>
    <xf numFmtId="4" fontId="28" fillId="0" borderId="0" xfId="0" applyNumberFormat="1" applyFont="1" applyFill="1" applyAlignment="1">
      <alignment horizontal="center" vertical="top"/>
    </xf>
    <xf numFmtId="4" fontId="24" fillId="0" borderId="0" xfId="0" applyNumberFormat="1" applyFont="1" applyFill="1" applyAlignment="1">
      <alignment horizontal="center" vertical="top"/>
    </xf>
    <xf numFmtId="4" fontId="29" fillId="0" borderId="0" xfId="0" applyNumberFormat="1" applyFont="1" applyFill="1" applyAlignment="1">
      <alignment horizontal="center" vertical="top"/>
    </xf>
    <xf numFmtId="2" fontId="23" fillId="0" borderId="0" xfId="0" applyNumberFormat="1" applyFont="1" applyFill="1" applyAlignment="1">
      <alignment horizontal="center" wrapText="1"/>
    </xf>
    <xf numFmtId="2" fontId="24" fillId="0" borderId="0" xfId="0" applyNumberFormat="1" applyFont="1" applyFill="1" applyAlignment="1">
      <alignment horizontal="center" wrapText="1"/>
    </xf>
    <xf numFmtId="2" fontId="24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Alignment="1">
      <alignment horizontal="center" wrapText="1"/>
    </xf>
    <xf numFmtId="2" fontId="31" fillId="0" borderId="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Alignment="1">
      <alignment horizontal="center" wrapText="1"/>
    </xf>
    <xf numFmtId="2" fontId="22" fillId="0" borderId="0" xfId="0" applyNumberFormat="1" applyFont="1" applyFill="1" applyAlignment="1">
      <alignment horizontal="center" wrapText="1"/>
    </xf>
    <xf numFmtId="2" fontId="30" fillId="0" borderId="0" xfId="0" applyNumberFormat="1" applyFont="1" applyFill="1" applyAlignment="1">
      <alignment horizontal="center" wrapText="1"/>
    </xf>
    <xf numFmtId="2" fontId="27" fillId="0" borderId="0" xfId="0" applyNumberFormat="1" applyFont="1" applyFill="1" applyAlignment="1">
      <alignment horizontal="center" wrapText="1"/>
    </xf>
    <xf numFmtId="2" fontId="28" fillId="0" borderId="0" xfId="0" applyNumberFormat="1" applyFont="1" applyFill="1" applyAlignment="1">
      <alignment horizontal="center" wrapText="1"/>
    </xf>
    <xf numFmtId="2" fontId="29" fillId="0" borderId="0" xfId="0" applyNumberFormat="1" applyFont="1" applyFill="1" applyAlignment="1">
      <alignment horizontal="center" wrapText="1"/>
    </xf>
    <xf numFmtId="2" fontId="23" fillId="0" borderId="0" xfId="0" applyNumberFormat="1" applyFont="1" applyFill="1" applyAlignment="1">
      <alignment wrapText="1"/>
    </xf>
    <xf numFmtId="2" fontId="24" fillId="0" borderId="0" xfId="0" applyNumberFormat="1" applyFont="1" applyFill="1" applyAlignment="1">
      <alignment wrapText="1"/>
    </xf>
    <xf numFmtId="2" fontId="25" fillId="0" borderId="0" xfId="0" applyNumberFormat="1" applyFont="1" applyFill="1" applyAlignment="1">
      <alignment wrapText="1"/>
    </xf>
    <xf numFmtId="2" fontId="23" fillId="0" borderId="0" xfId="0" applyNumberFormat="1" applyFont="1" applyFill="1" applyAlignment="1">
      <alignment/>
    </xf>
    <xf numFmtId="2" fontId="26" fillId="0" borderId="0" xfId="0" applyNumberFormat="1" applyFont="1" applyFill="1" applyAlignment="1">
      <alignment wrapText="1"/>
    </xf>
    <xf numFmtId="2" fontId="27" fillId="0" borderId="0" xfId="0" applyNumberFormat="1" applyFont="1" applyFill="1" applyAlignment="1">
      <alignment wrapText="1"/>
    </xf>
    <xf numFmtId="2" fontId="28" fillId="0" borderId="0" xfId="0" applyNumberFormat="1" applyFont="1" applyFill="1" applyAlignment="1">
      <alignment wrapText="1"/>
    </xf>
    <xf numFmtId="2" fontId="29" fillId="0" borderId="0" xfId="0" applyNumberFormat="1" applyFont="1" applyFill="1" applyAlignment="1">
      <alignment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8" fillId="0" borderId="0" xfId="42" applyFont="1" applyFill="1" applyAlignment="1" applyProtection="1">
      <alignment horizontal="left" vertical="center"/>
      <protection/>
    </xf>
    <xf numFmtId="0" fontId="39" fillId="0" borderId="0" xfId="0" applyFont="1" applyFill="1" applyAlignment="1">
      <alignment horizontal="center" vertical="center" wrapText="1"/>
    </xf>
    <xf numFmtId="0" fontId="36" fillId="0" borderId="0" xfId="42" applyFont="1" applyFill="1" applyAlignment="1" applyProtection="1">
      <alignment horizontal="left" vertical="center"/>
      <protection/>
    </xf>
    <xf numFmtId="0" fontId="36" fillId="0" borderId="0" xfId="0" applyFont="1" applyFill="1" applyAlignment="1">
      <alignment wrapText="1"/>
    </xf>
    <xf numFmtId="0" fontId="42" fillId="0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Alignment="1">
      <alignment vertical="top"/>
    </xf>
    <xf numFmtId="0" fontId="41" fillId="0" borderId="0" xfId="0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40" fillId="0" borderId="0" xfId="0" applyFont="1" applyFill="1" applyAlignment="1">
      <alignment wrapText="1"/>
    </xf>
    <xf numFmtId="0" fontId="36" fillId="0" borderId="0" xfId="0" applyFont="1" applyFill="1" applyAlignment="1">
      <alignment vertical="center"/>
    </xf>
    <xf numFmtId="14" fontId="36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vertical="top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4" fontId="49" fillId="0" borderId="0" xfId="0" applyNumberFormat="1" applyFont="1" applyFill="1" applyAlignment="1">
      <alignment horizontal="center" vertical="center" wrapText="1"/>
    </xf>
    <xf numFmtId="2" fontId="50" fillId="0" borderId="0" xfId="0" applyNumberFormat="1" applyFont="1" applyFill="1" applyAlignment="1">
      <alignment horizontal="center" wrapText="1"/>
    </xf>
    <xf numFmtId="4" fontId="50" fillId="0" borderId="0" xfId="0" applyNumberFormat="1" applyFont="1" applyFill="1" applyAlignment="1">
      <alignment horizontal="center" wrapText="1"/>
    </xf>
    <xf numFmtId="2" fontId="50" fillId="0" borderId="0" xfId="0" applyNumberFormat="1" applyFont="1" applyFill="1" applyAlignment="1">
      <alignment wrapText="1"/>
    </xf>
    <xf numFmtId="0" fontId="51" fillId="0" borderId="0" xfId="0" applyFont="1" applyFill="1" applyAlignment="1">
      <alignment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 wrapText="1"/>
    </xf>
    <xf numFmtId="2" fontId="53" fillId="0" borderId="0" xfId="0" applyNumberFormat="1" applyFont="1" applyFill="1" applyAlignment="1">
      <alignment horizontal="center" wrapText="1"/>
    </xf>
    <xf numFmtId="2" fontId="53" fillId="0" borderId="0" xfId="0" applyNumberFormat="1" applyFont="1" applyFill="1" applyAlignment="1">
      <alignment wrapText="1"/>
    </xf>
    <xf numFmtId="0" fontId="54" fillId="0" borderId="0" xfId="0" applyFont="1" applyFill="1" applyAlignment="1">
      <alignment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horizontal="center" vertical="center" wrapText="1"/>
    </xf>
    <xf numFmtId="4" fontId="53" fillId="0" borderId="0" xfId="0" applyNumberFormat="1" applyFont="1" applyFill="1" applyAlignment="1">
      <alignment horizontal="center" vertical="center" wrapText="1"/>
    </xf>
    <xf numFmtId="0" fontId="55" fillId="0" borderId="0" xfId="0" applyFont="1" applyFill="1" applyAlignment="1">
      <alignment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2" fontId="44" fillId="0" borderId="13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2" fontId="44" fillId="0" borderId="14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38" fillId="0" borderId="0" xfId="42" applyFont="1" applyFill="1" applyAlignment="1" applyProtection="1">
      <alignment vertical="center"/>
      <protection/>
    </xf>
    <xf numFmtId="0" fontId="58" fillId="0" borderId="0" xfId="42" applyFont="1" applyFill="1" applyAlignment="1" applyProtection="1">
      <alignment vertical="center" wrapText="1"/>
      <protection/>
    </xf>
    <xf numFmtId="0" fontId="35" fillId="0" borderId="15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2" fontId="43" fillId="0" borderId="12" xfId="0" applyNumberFormat="1" applyFont="1" applyFill="1" applyBorder="1" applyAlignment="1">
      <alignment horizontal="center" vertical="center" wrapText="1"/>
    </xf>
    <xf numFmtId="2" fontId="43" fillId="0" borderId="17" xfId="0" applyNumberFormat="1" applyFont="1" applyFill="1" applyBorder="1" applyAlignment="1">
      <alignment horizontal="center" vertical="center" wrapText="1"/>
    </xf>
    <xf numFmtId="2" fontId="43" fillId="0" borderId="13" xfId="0" applyNumberFormat="1" applyFont="1" applyFill="1" applyBorder="1" applyAlignment="1">
      <alignment horizontal="center" vertical="center" wrapText="1"/>
    </xf>
    <xf numFmtId="2" fontId="43" fillId="0" borderId="18" xfId="0" applyNumberFormat="1" applyFont="1" applyFill="1" applyBorder="1" applyAlignment="1">
      <alignment horizontal="center" vertical="center" wrapText="1"/>
    </xf>
    <xf numFmtId="2" fontId="43" fillId="0" borderId="19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vertical="center" wrapText="1"/>
    </xf>
    <xf numFmtId="0" fontId="62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vertical="center" wrapText="1"/>
    </xf>
    <xf numFmtId="0" fontId="62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10" fontId="7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wrapText="1"/>
    </xf>
    <xf numFmtId="0" fontId="45" fillId="0" borderId="28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2" fontId="43" fillId="0" borderId="25" xfId="0" applyNumberFormat="1" applyFont="1" applyFill="1" applyBorder="1" applyAlignment="1">
      <alignment horizontal="center" vertical="center" wrapText="1"/>
    </xf>
    <xf numFmtId="2" fontId="44" fillId="0" borderId="25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 wrapText="1"/>
    </xf>
    <xf numFmtId="0" fontId="47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33" fillId="0" borderId="38" xfId="0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42" xfId="0" applyFont="1" applyFill="1" applyBorder="1" applyAlignment="1">
      <alignment horizontal="left" vertical="center" wrapText="1"/>
    </xf>
    <xf numFmtId="0" fontId="62" fillId="0" borderId="43" xfId="0" applyFont="1" applyFill="1" applyBorder="1" applyAlignment="1">
      <alignment horizontal="left" vertical="center" wrapText="1"/>
    </xf>
    <xf numFmtId="0" fontId="62" fillId="0" borderId="44" xfId="0" applyFont="1" applyFill="1" applyBorder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48" fillId="0" borderId="34" xfId="0" applyFont="1" applyBorder="1" applyAlignment="1">
      <alignment horizontal="center" vertical="center" wrapText="1"/>
    </xf>
    <xf numFmtId="0" fontId="62" fillId="0" borderId="45" xfId="0" applyFont="1" applyFill="1" applyBorder="1" applyAlignment="1">
      <alignment horizontal="center" vertical="center" wrapText="1"/>
    </xf>
    <xf numFmtId="0" fontId="62" fillId="0" borderId="4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60" fillId="0" borderId="0" xfId="42" applyFont="1" applyFill="1" applyAlignment="1" applyProtection="1">
      <alignment horizontal="left" vertical="center" wrapText="1"/>
      <protection/>
    </xf>
    <xf numFmtId="0" fontId="47" fillId="0" borderId="47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center" vertical="center"/>
    </xf>
    <xf numFmtId="0" fontId="62" fillId="0" borderId="49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top" wrapText="1"/>
    </xf>
    <xf numFmtId="0" fontId="62" fillId="0" borderId="36" xfId="0" applyFont="1" applyFill="1" applyBorder="1" applyAlignment="1">
      <alignment vertical="center" wrapText="1"/>
    </xf>
    <xf numFmtId="0" fontId="64" fillId="0" borderId="37" xfId="0" applyFont="1" applyBorder="1" applyAlignment="1">
      <alignment vertical="center" wrapText="1"/>
    </xf>
    <xf numFmtId="0" fontId="65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center" vertical="top" wrapText="1"/>
    </xf>
    <xf numFmtId="0" fontId="62" fillId="0" borderId="50" xfId="0" applyFont="1" applyFill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33" fillId="0" borderId="52" xfId="0" applyFont="1" applyFill="1" applyBorder="1" applyAlignment="1">
      <alignment horizontal="center" vertical="center" wrapText="1"/>
    </xf>
    <xf numFmtId="0" fontId="47" fillId="0" borderId="53" xfId="0" applyFont="1" applyFill="1" applyBorder="1" applyAlignment="1">
      <alignment horizontal="center" vertical="center" wrapText="1"/>
    </xf>
    <xf numFmtId="0" fontId="62" fillId="0" borderId="49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54" xfId="0" applyFont="1" applyFill="1" applyBorder="1" applyAlignment="1">
      <alignment horizontal="left" vertical="center" wrapText="1"/>
    </xf>
    <xf numFmtId="0" fontId="62" fillId="0" borderId="26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37" xfId="0" applyFont="1" applyFill="1" applyBorder="1" applyAlignment="1">
      <alignment horizontal="center" vertical="center" wrapText="1"/>
    </xf>
    <xf numFmtId="2" fontId="43" fillId="0" borderId="38" xfId="0" applyNumberFormat="1" applyFont="1" applyFill="1" applyBorder="1" applyAlignment="1">
      <alignment horizontal="center" vertical="center" wrapText="1"/>
    </xf>
    <xf numFmtId="2" fontId="43" fillId="0" borderId="47" xfId="0" applyNumberFormat="1" applyFont="1" applyFill="1" applyBorder="1" applyAlignment="1">
      <alignment horizontal="center" vertical="center" wrapText="1"/>
    </xf>
    <xf numFmtId="2" fontId="43" fillId="0" borderId="55" xfId="0" applyNumberFormat="1" applyFont="1" applyFill="1" applyBorder="1" applyAlignment="1">
      <alignment horizontal="center" vertical="center" wrapText="1"/>
    </xf>
    <xf numFmtId="2" fontId="43" fillId="0" borderId="5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104775</xdr:rowOff>
    </xdr:from>
    <xdr:to>
      <xdr:col>1</xdr:col>
      <xdr:colOff>7924800</xdr:colOff>
      <xdr:row>13</xdr:row>
      <xdr:rowOff>323850</xdr:rowOff>
    </xdr:to>
    <xdr:pic>
      <xdr:nvPicPr>
        <xdr:cNvPr id="1" name="Рисунок 2" descr="логотипNEW201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85750"/>
          <a:ext cx="12868275" cy="654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ramorix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tabSelected="1" zoomScale="25" zoomScaleNormal="25" zoomScaleSheetLayoutView="40" zoomScalePageLayoutView="0" workbookViewId="0" topLeftCell="B31">
      <selection activeCell="J32" sqref="J32"/>
    </sheetView>
  </sheetViews>
  <sheetFormatPr defaultColWidth="9.00390625" defaultRowHeight="12.75"/>
  <cols>
    <col min="1" max="1" width="69.25390625" style="10" customWidth="1"/>
    <col min="2" max="2" width="227.125" style="11" customWidth="1"/>
    <col min="3" max="3" width="169.875" style="11" customWidth="1"/>
    <col min="4" max="4" width="62.25390625" style="9" customWidth="1"/>
    <col min="5" max="5" width="17.125" style="9" customWidth="1"/>
    <col min="6" max="6" width="32.375" style="9" customWidth="1"/>
    <col min="7" max="7" width="37.875" style="9" customWidth="1"/>
    <col min="8" max="8" width="37.25390625" style="9" customWidth="1"/>
    <col min="9" max="9" width="40.375" style="9" customWidth="1"/>
    <col min="10" max="10" width="39.875" style="9" customWidth="1"/>
    <col min="11" max="11" width="14.625" style="24" customWidth="1"/>
    <col min="12" max="12" width="13.625" style="36" customWidth="1"/>
    <col min="13" max="13" width="17.25390625" style="47" bestFit="1" customWidth="1"/>
    <col min="14" max="16384" width="9.125" style="5" customWidth="1"/>
  </cols>
  <sheetData>
    <row r="1" spans="1:10" ht="14.25">
      <c r="A1" s="2"/>
      <c r="B1" s="3"/>
      <c r="C1" s="3"/>
      <c r="D1" s="4"/>
      <c r="E1" s="4"/>
      <c r="F1" s="4"/>
      <c r="G1" s="4"/>
      <c r="H1" s="4"/>
      <c r="I1" s="4"/>
      <c r="J1" s="4"/>
    </row>
    <row r="2" spans="1:10" ht="41.25" customHeight="1">
      <c r="A2" s="2"/>
      <c r="B2" s="3"/>
      <c r="C2" s="3"/>
      <c r="D2" s="4"/>
      <c r="E2" s="68" t="s">
        <v>23</v>
      </c>
      <c r="F2" s="4"/>
      <c r="G2" s="4"/>
      <c r="I2" s="68"/>
      <c r="J2" s="68"/>
    </row>
    <row r="3" spans="1:10" ht="45.75" customHeight="1">
      <c r="A3" s="2"/>
      <c r="B3" s="3"/>
      <c r="C3" s="3"/>
      <c r="D3" s="4"/>
      <c r="E3" s="57" t="s">
        <v>92</v>
      </c>
      <c r="F3" s="4"/>
      <c r="G3" s="4"/>
      <c r="I3" s="62"/>
      <c r="J3" s="62"/>
    </row>
    <row r="4" spans="1:10" ht="50.25" customHeight="1">
      <c r="A4" s="167"/>
      <c r="B4" s="168"/>
      <c r="C4" s="56"/>
      <c r="D4" s="4"/>
      <c r="E4" s="57" t="s">
        <v>93</v>
      </c>
      <c r="F4" s="4"/>
      <c r="G4" s="4"/>
      <c r="I4" s="62"/>
      <c r="J4" s="62"/>
    </row>
    <row r="5" spans="1:10" ht="42.75" customHeight="1">
      <c r="A5" s="55"/>
      <c r="B5" s="56"/>
      <c r="C5" s="56"/>
      <c r="D5" s="4"/>
      <c r="E5" s="60" t="s">
        <v>79</v>
      </c>
      <c r="F5" s="4"/>
      <c r="G5" s="4"/>
      <c r="I5" s="62"/>
      <c r="J5" s="62"/>
    </row>
    <row r="6" spans="1:10" ht="64.5" customHeight="1">
      <c r="A6" s="55"/>
      <c r="B6" s="56"/>
      <c r="C6" s="56"/>
      <c r="D6" s="4"/>
      <c r="E6" s="103" t="s">
        <v>32</v>
      </c>
      <c r="F6" s="59"/>
      <c r="G6" s="100"/>
      <c r="H6" s="12"/>
      <c r="I6" s="103"/>
      <c r="J6" s="103"/>
    </row>
    <row r="7" spans="1:13" s="12" customFormat="1" ht="32.25" customHeight="1">
      <c r="A7" s="57"/>
      <c r="B7" s="58"/>
      <c r="C7" s="58"/>
      <c r="D7" s="59"/>
      <c r="E7" s="173" t="s">
        <v>21</v>
      </c>
      <c r="F7" s="173"/>
      <c r="G7" s="173"/>
      <c r="H7" s="173"/>
      <c r="I7" s="173"/>
      <c r="J7" s="103"/>
      <c r="K7" s="26"/>
      <c r="L7" s="37"/>
      <c r="M7" s="48"/>
    </row>
    <row r="8" spans="1:13" s="12" customFormat="1" ht="45.75">
      <c r="A8" s="57"/>
      <c r="B8" s="58"/>
      <c r="C8" s="58"/>
      <c r="D8" s="59"/>
      <c r="J8" s="104"/>
      <c r="K8" s="26"/>
      <c r="L8" s="37"/>
      <c r="M8" s="48"/>
    </row>
    <row r="9" spans="1:13" s="12" customFormat="1" ht="30" customHeight="1">
      <c r="A9" s="60"/>
      <c r="B9" s="61"/>
      <c r="C9" s="61"/>
      <c r="D9" s="59"/>
      <c r="E9" s="59"/>
      <c r="F9" s="59"/>
      <c r="G9" s="59"/>
      <c r="I9" s="59"/>
      <c r="J9" s="69">
        <f ca="1">TODAY()</f>
        <v>42046</v>
      </c>
      <c r="K9" s="28"/>
      <c r="L9" s="38"/>
      <c r="M9" s="48"/>
    </row>
    <row r="10" spans="1:13" s="6" customFormat="1" ht="15">
      <c r="A10" s="13"/>
      <c r="B10" s="14"/>
      <c r="C10" s="14"/>
      <c r="D10" s="15"/>
      <c r="E10" s="15"/>
      <c r="F10" s="15"/>
      <c r="G10" s="15"/>
      <c r="H10" s="15"/>
      <c r="I10" s="15"/>
      <c r="J10" s="15"/>
      <c r="K10" s="29"/>
      <c r="L10" s="39"/>
      <c r="M10" s="49"/>
    </row>
    <row r="11" spans="1:10" ht="46.5" customHeight="1">
      <c r="A11" s="172" t="s">
        <v>19</v>
      </c>
      <c r="B11" s="172"/>
      <c r="C11" s="172"/>
      <c r="D11" s="172"/>
      <c r="E11" s="172"/>
      <c r="F11" s="172"/>
      <c r="G11" s="172"/>
      <c r="H11" s="172"/>
      <c r="I11" s="172"/>
      <c r="J11" s="172"/>
    </row>
    <row r="12" spans="1:10" ht="45.75">
      <c r="A12" s="177" t="s">
        <v>35</v>
      </c>
      <c r="B12" s="177"/>
      <c r="C12" s="177"/>
      <c r="D12" s="177"/>
      <c r="E12" s="177"/>
      <c r="F12" s="177"/>
      <c r="G12" s="177"/>
      <c r="H12" s="177"/>
      <c r="I12" s="177"/>
      <c r="J12" s="177"/>
    </row>
    <row r="13" spans="1:10" ht="38.25" customHeight="1">
      <c r="A13" s="151" t="s">
        <v>22</v>
      </c>
      <c r="B13" s="151"/>
      <c r="C13" s="151"/>
      <c r="D13" s="151"/>
      <c r="E13" s="151"/>
      <c r="F13" s="151"/>
      <c r="G13" s="151"/>
      <c r="H13" s="151"/>
      <c r="I13" s="151"/>
      <c r="J13" s="151"/>
    </row>
    <row r="14" spans="1:13" s="7" customFormat="1" ht="169.5" customHeight="1" thickBot="1">
      <c r="A14" s="176" t="s">
        <v>28</v>
      </c>
      <c r="B14" s="176"/>
      <c r="C14" s="176"/>
      <c r="D14" s="176"/>
      <c r="E14" s="176"/>
      <c r="F14" s="176"/>
      <c r="G14" s="176"/>
      <c r="H14" s="176"/>
      <c r="I14" s="176"/>
      <c r="J14" s="176"/>
      <c r="K14" s="30"/>
      <c r="L14" s="40"/>
      <c r="M14" s="50"/>
    </row>
    <row r="15" spans="1:13" s="1" customFormat="1" ht="59.25" customHeight="1" thickBot="1">
      <c r="A15" s="170" t="s">
        <v>0</v>
      </c>
      <c r="B15" s="162" t="s">
        <v>1</v>
      </c>
      <c r="C15" s="155" t="s">
        <v>27</v>
      </c>
      <c r="D15" s="155" t="s">
        <v>24</v>
      </c>
      <c r="E15" s="174" t="s">
        <v>3</v>
      </c>
      <c r="F15" s="160" t="s">
        <v>16</v>
      </c>
      <c r="G15" s="149" t="s">
        <v>5</v>
      </c>
      <c r="H15" s="150"/>
      <c r="I15" s="153" t="s">
        <v>88</v>
      </c>
      <c r="J15" s="153" t="s">
        <v>4</v>
      </c>
      <c r="K15" s="31"/>
      <c r="L15" s="41"/>
      <c r="M15" s="51"/>
    </row>
    <row r="16" spans="1:13" s="1" customFormat="1" ht="61.5" customHeight="1" thickBot="1">
      <c r="A16" s="171"/>
      <c r="B16" s="163"/>
      <c r="C16" s="169"/>
      <c r="D16" s="169"/>
      <c r="E16" s="175"/>
      <c r="F16" s="161"/>
      <c r="G16" s="89" t="s">
        <v>53</v>
      </c>
      <c r="H16" s="90" t="s">
        <v>54</v>
      </c>
      <c r="I16" s="154"/>
      <c r="J16" s="154"/>
      <c r="K16" s="27"/>
      <c r="L16" s="42"/>
      <c r="M16" s="51"/>
    </row>
    <row r="17" spans="1:13" s="8" customFormat="1" ht="117.75" customHeight="1" thickBot="1">
      <c r="A17" s="155" t="s">
        <v>80</v>
      </c>
      <c r="B17" s="125" t="s">
        <v>101</v>
      </c>
      <c r="C17" s="126" t="s">
        <v>102</v>
      </c>
      <c r="D17" s="127" t="s">
        <v>29</v>
      </c>
      <c r="E17" s="91" t="s">
        <v>2</v>
      </c>
      <c r="F17" s="92" t="s">
        <v>50</v>
      </c>
      <c r="G17" s="116">
        <v>113.85</v>
      </c>
      <c r="H17" s="93">
        <f aca="true" t="shared" si="0" ref="H17:H24">G17/1.1</f>
        <v>103.49999999999999</v>
      </c>
      <c r="I17" s="93">
        <f>G17*16</f>
        <v>1821.6</v>
      </c>
      <c r="J17" s="117">
        <f>G17*3</f>
        <v>341.54999999999995</v>
      </c>
      <c r="K17" s="25"/>
      <c r="L17" s="43"/>
      <c r="M17" s="52"/>
    </row>
    <row r="18" spans="1:13" s="8" customFormat="1" ht="130.5" customHeight="1" thickBot="1">
      <c r="A18" s="156"/>
      <c r="B18" s="128" t="s">
        <v>103</v>
      </c>
      <c r="C18" s="129" t="s">
        <v>102</v>
      </c>
      <c r="D18" s="130" t="s">
        <v>29</v>
      </c>
      <c r="E18" s="94" t="s">
        <v>2</v>
      </c>
      <c r="F18" s="95" t="s">
        <v>50</v>
      </c>
      <c r="G18" s="116">
        <v>123</v>
      </c>
      <c r="H18" s="96">
        <f t="shared" si="0"/>
        <v>111.81818181818181</v>
      </c>
      <c r="I18" s="96">
        <f aca="true" t="shared" si="1" ref="I18:I28">G18*16</f>
        <v>1968</v>
      </c>
      <c r="J18" s="119">
        <f>G18*3.5</f>
        <v>430.5</v>
      </c>
      <c r="K18" s="25"/>
      <c r="L18" s="43"/>
      <c r="M18" s="52"/>
    </row>
    <row r="19" spans="1:13" s="8" customFormat="1" ht="130.5" customHeight="1" thickBot="1">
      <c r="A19" s="156"/>
      <c r="B19" s="128" t="s">
        <v>104</v>
      </c>
      <c r="C19" s="129" t="s">
        <v>102</v>
      </c>
      <c r="D19" s="130" t="s">
        <v>29</v>
      </c>
      <c r="E19" s="94" t="s">
        <v>2</v>
      </c>
      <c r="F19" s="95" t="s">
        <v>51</v>
      </c>
      <c r="G19" s="116">
        <v>154.1</v>
      </c>
      <c r="H19" s="96">
        <f t="shared" si="0"/>
        <v>140.09090909090907</v>
      </c>
      <c r="I19" s="96">
        <f t="shared" si="1"/>
        <v>2465.6</v>
      </c>
      <c r="J19" s="119">
        <f aca="true" t="shared" si="2" ref="J19:J24">G19*2</f>
        <v>308.2</v>
      </c>
      <c r="K19" s="25"/>
      <c r="L19" s="43"/>
      <c r="M19" s="52"/>
    </row>
    <row r="20" spans="1:13" s="8" customFormat="1" ht="126" customHeight="1" thickBot="1">
      <c r="A20" s="157"/>
      <c r="B20" s="131" t="s">
        <v>105</v>
      </c>
      <c r="C20" s="132" t="s">
        <v>102</v>
      </c>
      <c r="D20" s="133" t="s">
        <v>29</v>
      </c>
      <c r="E20" s="105" t="s">
        <v>2</v>
      </c>
      <c r="F20" s="106" t="s">
        <v>51</v>
      </c>
      <c r="G20" s="116">
        <v>161</v>
      </c>
      <c r="H20" s="99">
        <f t="shared" si="0"/>
        <v>146.36363636363635</v>
      </c>
      <c r="I20" s="99">
        <f t="shared" si="1"/>
        <v>2576</v>
      </c>
      <c r="J20" s="120">
        <f t="shared" si="2"/>
        <v>322</v>
      </c>
      <c r="K20" s="25"/>
      <c r="L20" s="43"/>
      <c r="M20" s="52"/>
    </row>
    <row r="21" spans="1:13" s="8" customFormat="1" ht="119.25" customHeight="1" thickBot="1">
      <c r="A21" s="155" t="s">
        <v>81</v>
      </c>
      <c r="B21" s="125" t="s">
        <v>106</v>
      </c>
      <c r="C21" s="126" t="s">
        <v>107</v>
      </c>
      <c r="D21" s="127" t="s">
        <v>29</v>
      </c>
      <c r="E21" s="91" t="s">
        <v>2</v>
      </c>
      <c r="F21" s="92" t="s">
        <v>34</v>
      </c>
      <c r="G21" s="116">
        <v>154.1</v>
      </c>
      <c r="H21" s="96">
        <f t="shared" si="0"/>
        <v>140.09090909090907</v>
      </c>
      <c r="I21" s="96">
        <f aca="true" t="shared" si="3" ref="I21:I26">G21*16</f>
        <v>2465.6</v>
      </c>
      <c r="J21" s="119">
        <f t="shared" si="2"/>
        <v>308.2</v>
      </c>
      <c r="K21" s="25"/>
      <c r="L21" s="43"/>
      <c r="M21" s="52"/>
    </row>
    <row r="22" spans="1:13" s="8" customFormat="1" ht="119.25" customHeight="1" thickBot="1">
      <c r="A22" s="157"/>
      <c r="B22" s="131" t="s">
        <v>108</v>
      </c>
      <c r="C22" s="132" t="s">
        <v>107</v>
      </c>
      <c r="D22" s="133" t="s">
        <v>29</v>
      </c>
      <c r="E22" s="105" t="s">
        <v>2</v>
      </c>
      <c r="F22" s="106" t="s">
        <v>34</v>
      </c>
      <c r="G22" s="116">
        <v>161</v>
      </c>
      <c r="H22" s="99">
        <f t="shared" si="0"/>
        <v>146.36363636363635</v>
      </c>
      <c r="I22" s="99">
        <f t="shared" si="3"/>
        <v>2576</v>
      </c>
      <c r="J22" s="120">
        <f t="shared" si="2"/>
        <v>322</v>
      </c>
      <c r="K22" s="25"/>
      <c r="L22" s="43"/>
      <c r="M22" s="52"/>
    </row>
    <row r="23" spans="1:13" s="8" customFormat="1" ht="119.25" customHeight="1" thickBot="1">
      <c r="A23" s="155" t="s">
        <v>82</v>
      </c>
      <c r="B23" s="125" t="s">
        <v>109</v>
      </c>
      <c r="C23" s="126" t="s">
        <v>110</v>
      </c>
      <c r="D23" s="127" t="s">
        <v>26</v>
      </c>
      <c r="E23" s="91" t="s">
        <v>2</v>
      </c>
      <c r="F23" s="92" t="s">
        <v>33</v>
      </c>
      <c r="G23" s="116">
        <v>154.1</v>
      </c>
      <c r="H23" s="96">
        <f t="shared" si="0"/>
        <v>140.09090909090907</v>
      </c>
      <c r="I23" s="96">
        <f t="shared" si="3"/>
        <v>2465.6</v>
      </c>
      <c r="J23" s="119">
        <f t="shared" si="2"/>
        <v>308.2</v>
      </c>
      <c r="K23" s="25"/>
      <c r="L23" s="43"/>
      <c r="M23" s="52"/>
    </row>
    <row r="24" spans="1:13" s="8" customFormat="1" ht="119.25" customHeight="1" thickBot="1">
      <c r="A24" s="157"/>
      <c r="B24" s="131" t="s">
        <v>111</v>
      </c>
      <c r="C24" s="132" t="s">
        <v>112</v>
      </c>
      <c r="D24" s="133" t="s">
        <v>26</v>
      </c>
      <c r="E24" s="105" t="s">
        <v>2</v>
      </c>
      <c r="F24" s="106" t="s">
        <v>33</v>
      </c>
      <c r="G24" s="116">
        <v>161</v>
      </c>
      <c r="H24" s="99">
        <f t="shared" si="0"/>
        <v>146.36363636363635</v>
      </c>
      <c r="I24" s="99">
        <f t="shared" si="3"/>
        <v>2576</v>
      </c>
      <c r="J24" s="120">
        <f t="shared" si="2"/>
        <v>322</v>
      </c>
      <c r="K24" s="25"/>
      <c r="L24" s="43"/>
      <c r="M24" s="52"/>
    </row>
    <row r="25" spans="1:13" s="8" customFormat="1" ht="129.75" customHeight="1" thickBot="1">
      <c r="A25" s="158" t="s">
        <v>83</v>
      </c>
      <c r="B25" s="125" t="s">
        <v>113</v>
      </c>
      <c r="C25" s="126" t="s">
        <v>114</v>
      </c>
      <c r="D25" s="127" t="s">
        <v>29</v>
      </c>
      <c r="E25" s="91" t="s">
        <v>2</v>
      </c>
      <c r="F25" s="92" t="s">
        <v>47</v>
      </c>
      <c r="G25" s="116">
        <v>154.1</v>
      </c>
      <c r="H25" s="93">
        <f aca="true" t="shared" si="4" ref="H25:H31">G25/1.1</f>
        <v>140.09090909090907</v>
      </c>
      <c r="I25" s="93">
        <f t="shared" si="3"/>
        <v>2465.6</v>
      </c>
      <c r="J25" s="117">
        <f>G25*2</f>
        <v>308.2</v>
      </c>
      <c r="K25" s="25"/>
      <c r="L25" s="43"/>
      <c r="M25" s="52"/>
    </row>
    <row r="26" spans="1:13" s="8" customFormat="1" ht="114.75" customHeight="1" thickBot="1">
      <c r="A26" s="159"/>
      <c r="B26" s="134" t="s">
        <v>115</v>
      </c>
      <c r="C26" s="135" t="s">
        <v>116</v>
      </c>
      <c r="D26" s="136" t="s">
        <v>29</v>
      </c>
      <c r="E26" s="97" t="s">
        <v>2</v>
      </c>
      <c r="F26" s="98" t="s">
        <v>47</v>
      </c>
      <c r="G26" s="116">
        <v>161</v>
      </c>
      <c r="H26" s="99">
        <f t="shared" si="4"/>
        <v>146.36363636363635</v>
      </c>
      <c r="I26" s="99">
        <f t="shared" si="3"/>
        <v>2576</v>
      </c>
      <c r="J26" s="120">
        <f>G26*2</f>
        <v>322</v>
      </c>
      <c r="K26" s="25"/>
      <c r="L26" s="43"/>
      <c r="M26" s="52"/>
    </row>
    <row r="27" spans="1:13" s="8" customFormat="1" ht="162" customHeight="1" thickBot="1">
      <c r="A27" s="158" t="s">
        <v>84</v>
      </c>
      <c r="B27" s="125" t="s">
        <v>123</v>
      </c>
      <c r="C27" s="126" t="s">
        <v>117</v>
      </c>
      <c r="D27" s="127" t="s">
        <v>29</v>
      </c>
      <c r="E27" s="91" t="s">
        <v>2</v>
      </c>
      <c r="F27" s="92" t="s">
        <v>55</v>
      </c>
      <c r="G27" s="116">
        <v>121.5</v>
      </c>
      <c r="H27" s="93">
        <f t="shared" si="4"/>
        <v>110.45454545454544</v>
      </c>
      <c r="I27" s="93">
        <f t="shared" si="1"/>
        <v>1944</v>
      </c>
      <c r="J27" s="117">
        <f>G27*2</f>
        <v>243</v>
      </c>
      <c r="K27" s="25"/>
      <c r="L27" s="43"/>
      <c r="M27" s="52"/>
    </row>
    <row r="28" spans="1:13" s="8" customFormat="1" ht="170.25" customHeight="1" thickBot="1">
      <c r="A28" s="178"/>
      <c r="B28" s="128" t="s">
        <v>122</v>
      </c>
      <c r="C28" s="129" t="s">
        <v>118</v>
      </c>
      <c r="D28" s="130" t="s">
        <v>29</v>
      </c>
      <c r="E28" s="94" t="s">
        <v>2</v>
      </c>
      <c r="F28" s="95" t="s">
        <v>55</v>
      </c>
      <c r="G28" s="116">
        <v>131</v>
      </c>
      <c r="H28" s="96">
        <f t="shared" si="4"/>
        <v>119.09090909090908</v>
      </c>
      <c r="I28" s="96">
        <f t="shared" si="1"/>
        <v>2096</v>
      </c>
      <c r="J28" s="119">
        <f>G28*2</f>
        <v>262</v>
      </c>
      <c r="K28" s="25"/>
      <c r="L28" s="43"/>
      <c r="M28" s="52"/>
    </row>
    <row r="29" spans="1:13" s="8" customFormat="1" ht="130.5" customHeight="1" thickBot="1">
      <c r="A29" s="155" t="s">
        <v>97</v>
      </c>
      <c r="B29" s="138" t="s">
        <v>156</v>
      </c>
      <c r="C29" s="137" t="s">
        <v>119</v>
      </c>
      <c r="D29" s="139" t="s">
        <v>99</v>
      </c>
      <c r="E29" s="121" t="s">
        <v>2</v>
      </c>
      <c r="F29" s="95" t="s">
        <v>98</v>
      </c>
      <c r="G29" s="116">
        <v>1360</v>
      </c>
      <c r="H29" s="96">
        <f t="shared" si="4"/>
        <v>1236.3636363636363</v>
      </c>
      <c r="I29" s="96" t="s">
        <v>153</v>
      </c>
      <c r="J29" s="118">
        <f>G29*0.18</f>
        <v>244.79999999999998</v>
      </c>
      <c r="K29" s="25"/>
      <c r="L29" s="43"/>
      <c r="M29" s="52"/>
    </row>
    <row r="30" spans="1:13" s="8" customFormat="1" ht="130.5" customHeight="1" thickBot="1">
      <c r="A30" s="156"/>
      <c r="B30" s="138" t="s">
        <v>155</v>
      </c>
      <c r="C30" s="137" t="s">
        <v>119</v>
      </c>
      <c r="D30" s="139" t="s">
        <v>99</v>
      </c>
      <c r="E30" s="121" t="s">
        <v>2</v>
      </c>
      <c r="F30" s="95" t="s">
        <v>98</v>
      </c>
      <c r="G30" s="116">
        <v>1435</v>
      </c>
      <c r="H30" s="96">
        <f>G30/1.1</f>
        <v>1304.5454545454545</v>
      </c>
      <c r="I30" s="96" t="s">
        <v>153</v>
      </c>
      <c r="J30" s="118">
        <f>G30*0.18</f>
        <v>258.3</v>
      </c>
      <c r="K30" s="25"/>
      <c r="L30" s="43"/>
      <c r="M30" s="52"/>
    </row>
    <row r="31" spans="1:13" s="8" customFormat="1" ht="122.25" customHeight="1" thickBot="1">
      <c r="A31" s="156"/>
      <c r="B31" s="138" t="s">
        <v>157</v>
      </c>
      <c r="C31" s="129" t="s">
        <v>120</v>
      </c>
      <c r="D31" s="139" t="s">
        <v>99</v>
      </c>
      <c r="E31" s="121" t="s">
        <v>2</v>
      </c>
      <c r="F31" s="95" t="s">
        <v>100</v>
      </c>
      <c r="G31" s="116">
        <v>1295</v>
      </c>
      <c r="H31" s="96">
        <f t="shared" si="4"/>
        <v>1177.2727272727273</v>
      </c>
      <c r="I31" s="96" t="s">
        <v>154</v>
      </c>
      <c r="J31" s="118">
        <f>G31*0.18</f>
        <v>233.1</v>
      </c>
      <c r="K31" s="25"/>
      <c r="L31" s="43"/>
      <c r="M31" s="52"/>
    </row>
    <row r="32" spans="1:13" s="8" customFormat="1" ht="122.25" customHeight="1" thickBot="1">
      <c r="A32" s="157"/>
      <c r="B32" s="138" t="s">
        <v>158</v>
      </c>
      <c r="C32" s="129" t="s">
        <v>120</v>
      </c>
      <c r="D32" s="139" t="s">
        <v>99</v>
      </c>
      <c r="E32" s="121" t="s">
        <v>2</v>
      </c>
      <c r="F32" s="95" t="s">
        <v>100</v>
      </c>
      <c r="G32" s="116">
        <v>1370</v>
      </c>
      <c r="H32" s="96">
        <f>G32/1.1</f>
        <v>1245.4545454545453</v>
      </c>
      <c r="I32" s="96" t="s">
        <v>154</v>
      </c>
      <c r="J32" s="118">
        <f>G32*0.18</f>
        <v>246.6</v>
      </c>
      <c r="K32" s="25"/>
      <c r="L32" s="43"/>
      <c r="M32" s="52"/>
    </row>
    <row r="33" spans="1:13" s="8" customFormat="1" ht="163.5" customHeight="1" thickBot="1">
      <c r="A33" s="140" t="s">
        <v>86</v>
      </c>
      <c r="B33" s="164" t="s">
        <v>87</v>
      </c>
      <c r="C33" s="165"/>
      <c r="D33" s="166"/>
      <c r="E33" s="114" t="s">
        <v>85</v>
      </c>
      <c r="F33" s="181" t="s">
        <v>90</v>
      </c>
      <c r="G33" s="182"/>
      <c r="H33" s="182"/>
      <c r="I33" s="182"/>
      <c r="J33" s="183"/>
      <c r="K33" s="25"/>
      <c r="L33" s="43"/>
      <c r="M33" s="52"/>
    </row>
    <row r="35" spans="1:15" s="8" customFormat="1" ht="97.5" customHeight="1">
      <c r="A35" s="187" t="s">
        <v>124</v>
      </c>
      <c r="B35" s="187"/>
      <c r="C35" s="187"/>
      <c r="D35" s="187"/>
      <c r="E35" s="187"/>
      <c r="F35" s="187"/>
      <c r="G35" s="187"/>
      <c r="H35" s="187"/>
      <c r="I35" s="187"/>
      <c r="J35" s="187"/>
      <c r="K35" s="25"/>
      <c r="L35" s="43"/>
      <c r="M35" s="27"/>
      <c r="N35" s="141"/>
      <c r="O35" s="52"/>
    </row>
    <row r="36" spans="1:15" s="8" customFormat="1" ht="118.5" customHeight="1" thickBot="1">
      <c r="A36" s="188" t="s">
        <v>76</v>
      </c>
      <c r="B36" s="188"/>
      <c r="C36" s="188"/>
      <c r="D36" s="188"/>
      <c r="E36" s="188"/>
      <c r="F36" s="188"/>
      <c r="G36" s="188"/>
      <c r="H36" s="188"/>
      <c r="I36" s="188"/>
      <c r="J36" s="188"/>
      <c r="K36" s="25"/>
      <c r="L36" s="43"/>
      <c r="M36" s="27"/>
      <c r="N36" s="141"/>
      <c r="O36" s="52"/>
    </row>
    <row r="37" spans="1:15" s="1" customFormat="1" ht="59.25" customHeight="1" thickBot="1">
      <c r="A37" s="170" t="s">
        <v>0</v>
      </c>
      <c r="B37" s="162" t="s">
        <v>1</v>
      </c>
      <c r="C37" s="155" t="s">
        <v>27</v>
      </c>
      <c r="D37" s="155" t="s">
        <v>24</v>
      </c>
      <c r="E37" s="174" t="s">
        <v>3</v>
      </c>
      <c r="F37" s="160" t="s">
        <v>125</v>
      </c>
      <c r="G37" s="149" t="s">
        <v>5</v>
      </c>
      <c r="H37" s="150"/>
      <c r="I37" s="153" t="s">
        <v>126</v>
      </c>
      <c r="J37" s="153" t="s">
        <v>4</v>
      </c>
      <c r="K37" s="31"/>
      <c r="L37" s="41"/>
      <c r="M37" s="27"/>
      <c r="N37" s="142"/>
      <c r="O37" s="51"/>
    </row>
    <row r="38" spans="1:15" s="1" customFormat="1" ht="61.5" customHeight="1" thickBot="1">
      <c r="A38" s="171"/>
      <c r="B38" s="189"/>
      <c r="C38" s="169"/>
      <c r="D38" s="190"/>
      <c r="E38" s="191"/>
      <c r="F38" s="192"/>
      <c r="G38" s="143" t="s">
        <v>127</v>
      </c>
      <c r="H38" s="144" t="s">
        <v>128</v>
      </c>
      <c r="I38" s="193"/>
      <c r="J38" s="193"/>
      <c r="K38" s="27"/>
      <c r="L38" s="42"/>
      <c r="M38" s="27"/>
      <c r="N38" s="142"/>
      <c r="O38" s="51"/>
    </row>
    <row r="39" spans="1:15" s="8" customFormat="1" ht="163.5" customHeight="1" thickBot="1">
      <c r="A39" s="155" t="s">
        <v>129</v>
      </c>
      <c r="B39" s="138" t="s">
        <v>130</v>
      </c>
      <c r="C39" s="126" t="s">
        <v>117</v>
      </c>
      <c r="D39" s="139" t="s">
        <v>131</v>
      </c>
      <c r="E39" s="121" t="s">
        <v>85</v>
      </c>
      <c r="F39" s="145">
        <v>1.05</v>
      </c>
      <c r="G39" s="146">
        <v>685</v>
      </c>
      <c r="H39" s="147">
        <v>550</v>
      </c>
      <c r="I39" s="147">
        <v>3588.21</v>
      </c>
      <c r="J39" s="146">
        <v>624.75</v>
      </c>
      <c r="K39" s="25"/>
      <c r="L39" s="43"/>
      <c r="M39" s="27"/>
      <c r="N39" s="141"/>
      <c r="O39" s="52"/>
    </row>
    <row r="40" spans="1:15" s="8" customFormat="1" ht="163.5" customHeight="1" thickBot="1">
      <c r="A40" s="156"/>
      <c r="B40" s="138" t="s">
        <v>132</v>
      </c>
      <c r="C40" s="126" t="s">
        <v>117</v>
      </c>
      <c r="D40" s="139" t="s">
        <v>131</v>
      </c>
      <c r="E40" s="121" t="s">
        <v>85</v>
      </c>
      <c r="F40" s="95">
        <v>1.05</v>
      </c>
      <c r="G40" s="146">
        <v>875</v>
      </c>
      <c r="H40" s="96">
        <v>690</v>
      </c>
      <c r="I40" s="96">
        <v>4161.11</v>
      </c>
      <c r="J40" s="118">
        <v>724.5</v>
      </c>
      <c r="K40" s="25"/>
      <c r="L40" s="43"/>
      <c r="M40" s="27"/>
      <c r="N40" s="141"/>
      <c r="O40" s="52"/>
    </row>
    <row r="41" spans="1:15" s="8" customFormat="1" ht="334.5" customHeight="1" thickBot="1">
      <c r="A41" s="156"/>
      <c r="B41" s="138" t="s">
        <v>133</v>
      </c>
      <c r="C41" s="126" t="s">
        <v>134</v>
      </c>
      <c r="D41" s="139" t="s">
        <v>135</v>
      </c>
      <c r="E41" s="121" t="s">
        <v>85</v>
      </c>
      <c r="F41" s="95">
        <v>1.05</v>
      </c>
      <c r="G41" s="146">
        <v>2875</v>
      </c>
      <c r="H41" s="96">
        <v>2100</v>
      </c>
      <c r="I41" s="96">
        <v>15076.5</v>
      </c>
      <c r="J41" s="118">
        <v>2625</v>
      </c>
      <c r="K41" s="25"/>
      <c r="L41" s="43"/>
      <c r="M41" s="27"/>
      <c r="N41" s="141"/>
      <c r="O41" s="52"/>
    </row>
    <row r="42" spans="1:15" s="8" customFormat="1" ht="163.5" customHeight="1" thickBot="1">
      <c r="A42" s="157"/>
      <c r="B42" s="138" t="s">
        <v>136</v>
      </c>
      <c r="C42" s="129" t="s">
        <v>137</v>
      </c>
      <c r="D42" s="139" t="s">
        <v>138</v>
      </c>
      <c r="E42" s="121" t="s">
        <v>85</v>
      </c>
      <c r="F42" s="95">
        <v>1.05</v>
      </c>
      <c r="G42" s="146">
        <v>755</v>
      </c>
      <c r="H42" s="96">
        <v>595</v>
      </c>
      <c r="I42" s="96">
        <v>3950.04</v>
      </c>
      <c r="J42" s="118">
        <v>687.75</v>
      </c>
      <c r="K42" s="25"/>
      <c r="L42" s="43"/>
      <c r="M42" s="27"/>
      <c r="N42" s="141"/>
      <c r="O42" s="52"/>
    </row>
    <row r="43" spans="1:15" s="8" customFormat="1" ht="112.5" customHeight="1">
      <c r="A43" s="194" t="s">
        <v>139</v>
      </c>
      <c r="B43" s="195"/>
      <c r="C43" s="195"/>
      <c r="D43" s="195"/>
      <c r="E43" s="195"/>
      <c r="F43" s="195"/>
      <c r="G43" s="195"/>
      <c r="H43" s="195"/>
      <c r="I43" s="195"/>
      <c r="J43" s="196"/>
      <c r="K43" s="25"/>
      <c r="L43" s="43"/>
      <c r="M43" s="27"/>
      <c r="N43" s="141"/>
      <c r="O43" s="52"/>
    </row>
    <row r="44" spans="1:15" s="8" customFormat="1" ht="100.5" customHeight="1" thickBot="1">
      <c r="A44" s="159" t="s">
        <v>140</v>
      </c>
      <c r="B44" s="197"/>
      <c r="C44" s="197"/>
      <c r="D44" s="197"/>
      <c r="E44" s="197"/>
      <c r="F44" s="197"/>
      <c r="G44" s="197"/>
      <c r="H44" s="197"/>
      <c r="I44" s="197"/>
      <c r="J44" s="198"/>
      <c r="K44" s="25"/>
      <c r="L44" s="43"/>
      <c r="M44" s="27"/>
      <c r="N44" s="141"/>
      <c r="O44" s="52"/>
    </row>
    <row r="45" spans="1:15" s="1" customFormat="1" ht="59.25" customHeight="1">
      <c r="A45" s="170" t="s">
        <v>0</v>
      </c>
      <c r="B45" s="162" t="s">
        <v>1</v>
      </c>
      <c r="C45" s="155" t="s">
        <v>27</v>
      </c>
      <c r="D45" s="155" t="s">
        <v>24</v>
      </c>
      <c r="E45" s="174" t="s">
        <v>3</v>
      </c>
      <c r="F45" s="160" t="s">
        <v>16</v>
      </c>
      <c r="G45" s="199" t="s">
        <v>5</v>
      </c>
      <c r="H45" s="153"/>
      <c r="I45" s="153" t="s">
        <v>141</v>
      </c>
      <c r="J45" s="153" t="s">
        <v>4</v>
      </c>
      <c r="K45" s="31"/>
      <c r="L45" s="41"/>
      <c r="M45" s="27"/>
      <c r="N45" s="142"/>
      <c r="O45" s="51"/>
    </row>
    <row r="46" spans="1:15" s="1" customFormat="1" ht="61.5" customHeight="1" thickBot="1">
      <c r="A46" s="171"/>
      <c r="B46" s="189"/>
      <c r="C46" s="169"/>
      <c r="D46" s="190"/>
      <c r="E46" s="191"/>
      <c r="F46" s="192"/>
      <c r="G46" s="200"/>
      <c r="H46" s="193"/>
      <c r="I46" s="193"/>
      <c r="J46" s="193"/>
      <c r="K46" s="27"/>
      <c r="L46" s="42"/>
      <c r="M46" s="27"/>
      <c r="N46" s="142"/>
      <c r="O46" s="51"/>
    </row>
    <row r="47" spans="1:15" s="8" customFormat="1" ht="163.5" customHeight="1" thickBot="1">
      <c r="A47" s="155" t="s">
        <v>140</v>
      </c>
      <c r="B47" s="138" t="s">
        <v>142</v>
      </c>
      <c r="C47" s="137" t="s">
        <v>143</v>
      </c>
      <c r="D47" s="139" t="s">
        <v>144</v>
      </c>
      <c r="E47" s="121" t="s">
        <v>2</v>
      </c>
      <c r="F47" s="95" t="s">
        <v>145</v>
      </c>
      <c r="G47" s="201">
        <v>44.3</v>
      </c>
      <c r="H47" s="202"/>
      <c r="I47" s="96">
        <v>385</v>
      </c>
      <c r="J47" s="118">
        <v>7.7</v>
      </c>
      <c r="K47" s="25"/>
      <c r="L47" s="43"/>
      <c r="M47" s="27"/>
      <c r="N47" s="141"/>
      <c r="O47" s="52"/>
    </row>
    <row r="48" spans="1:15" s="8" customFormat="1" ht="163.5" customHeight="1" thickBot="1">
      <c r="A48" s="156"/>
      <c r="B48" s="138" t="s">
        <v>146</v>
      </c>
      <c r="C48" s="137" t="s">
        <v>147</v>
      </c>
      <c r="D48" s="139" t="s">
        <v>148</v>
      </c>
      <c r="E48" s="121" t="s">
        <v>2</v>
      </c>
      <c r="F48" s="95" t="s">
        <v>149</v>
      </c>
      <c r="G48" s="203">
        <v>172.5</v>
      </c>
      <c r="H48" s="204"/>
      <c r="I48" s="96">
        <v>1500</v>
      </c>
      <c r="J48" s="118">
        <v>60</v>
      </c>
      <c r="K48" s="25"/>
      <c r="L48" s="43"/>
      <c r="M48" s="27"/>
      <c r="N48" s="141"/>
      <c r="O48" s="52"/>
    </row>
    <row r="49" spans="1:15" ht="80.25" thickBot="1">
      <c r="A49" s="157"/>
      <c r="B49" s="138" t="s">
        <v>150</v>
      </c>
      <c r="C49" s="137" t="s">
        <v>151</v>
      </c>
      <c r="D49" s="139" t="s">
        <v>144</v>
      </c>
      <c r="E49" s="121" t="s">
        <v>2</v>
      </c>
      <c r="F49" s="95" t="s">
        <v>152</v>
      </c>
      <c r="G49" s="203">
        <v>178.2</v>
      </c>
      <c r="H49" s="204"/>
      <c r="I49" s="96">
        <v>1485</v>
      </c>
      <c r="J49" s="118">
        <v>37.15</v>
      </c>
      <c r="M49" s="25"/>
      <c r="N49" s="148"/>
      <c r="O49" s="47"/>
    </row>
    <row r="50" spans="1:10" ht="63.75" customHeight="1">
      <c r="A50" s="177" t="s">
        <v>72</v>
      </c>
      <c r="B50" s="177"/>
      <c r="C50" s="177"/>
      <c r="D50" s="177"/>
      <c r="E50" s="177"/>
      <c r="F50" s="177"/>
      <c r="G50" s="177"/>
      <c r="H50" s="177"/>
      <c r="I50" s="177"/>
      <c r="J50" s="177"/>
    </row>
    <row r="51" spans="1:13" s="7" customFormat="1" ht="169.5" customHeight="1" thickBot="1">
      <c r="A51" s="176" t="s">
        <v>76</v>
      </c>
      <c r="B51" s="176"/>
      <c r="C51" s="176"/>
      <c r="D51" s="176"/>
      <c r="E51" s="176"/>
      <c r="F51" s="176"/>
      <c r="G51" s="176"/>
      <c r="H51" s="176"/>
      <c r="I51" s="176"/>
      <c r="J51" s="176"/>
      <c r="K51" s="30"/>
      <c r="L51" s="40"/>
      <c r="M51" s="50"/>
    </row>
    <row r="52" spans="1:13" s="1" customFormat="1" ht="59.25" customHeight="1" thickBot="1">
      <c r="A52" s="170" t="s">
        <v>0</v>
      </c>
      <c r="B52" s="162" t="s">
        <v>1</v>
      </c>
      <c r="C52" s="155" t="s">
        <v>27</v>
      </c>
      <c r="D52" s="179" t="s">
        <v>24</v>
      </c>
      <c r="E52" s="174" t="s">
        <v>3</v>
      </c>
      <c r="F52" s="160" t="s">
        <v>16</v>
      </c>
      <c r="G52" s="149" t="s">
        <v>5</v>
      </c>
      <c r="H52" s="150"/>
      <c r="I52" s="153" t="s">
        <v>95</v>
      </c>
      <c r="J52" s="153" t="s">
        <v>4</v>
      </c>
      <c r="K52" s="31"/>
      <c r="L52" s="41"/>
      <c r="M52" s="51"/>
    </row>
    <row r="53" spans="1:13" s="1" customFormat="1" ht="61.5" customHeight="1" thickBot="1">
      <c r="A53" s="171"/>
      <c r="B53" s="163"/>
      <c r="C53" s="169"/>
      <c r="D53" s="180"/>
      <c r="E53" s="175"/>
      <c r="F53" s="161"/>
      <c r="G53" s="89" t="s">
        <v>73</v>
      </c>
      <c r="H53" s="90" t="s">
        <v>74</v>
      </c>
      <c r="I53" s="154"/>
      <c r="J53" s="154"/>
      <c r="K53" s="27"/>
      <c r="L53" s="42"/>
      <c r="M53" s="51"/>
    </row>
    <row r="54" spans="1:13" s="8" customFormat="1" ht="122.25" customHeight="1" thickBot="1">
      <c r="A54" s="158" t="s">
        <v>36</v>
      </c>
      <c r="B54" s="125" t="s">
        <v>77</v>
      </c>
      <c r="C54" s="126" t="s">
        <v>37</v>
      </c>
      <c r="D54" s="122" t="s">
        <v>52</v>
      </c>
      <c r="E54" s="91" t="s">
        <v>2</v>
      </c>
      <c r="F54" s="92" t="s">
        <v>48</v>
      </c>
      <c r="G54" s="116">
        <v>1443.75</v>
      </c>
      <c r="H54" s="93">
        <f aca="true" t="shared" si="5" ref="H54:H66">G54/1.1</f>
        <v>1312.5</v>
      </c>
      <c r="I54" s="93">
        <f>G54*0.3</f>
        <v>433.125</v>
      </c>
      <c r="J54" s="117">
        <f aca="true" t="shared" si="6" ref="J54:J59">G54*0.15</f>
        <v>216.5625</v>
      </c>
      <c r="K54" s="25"/>
      <c r="L54" s="43"/>
      <c r="M54" s="52"/>
    </row>
    <row r="55" spans="1:13" s="8" customFormat="1" ht="99.75" customHeight="1" thickBot="1">
      <c r="A55" s="178"/>
      <c r="B55" s="128" t="s">
        <v>56</v>
      </c>
      <c r="C55" s="129" t="s">
        <v>38</v>
      </c>
      <c r="D55" s="123" t="s">
        <v>52</v>
      </c>
      <c r="E55" s="94" t="s">
        <v>2</v>
      </c>
      <c r="F55" s="95" t="s">
        <v>48</v>
      </c>
      <c r="G55" s="116">
        <v>1480.5</v>
      </c>
      <c r="H55" s="96">
        <f t="shared" si="5"/>
        <v>1345.9090909090908</v>
      </c>
      <c r="I55" s="96">
        <f aca="true" t="shared" si="7" ref="I55:I67">G55*0.3</f>
        <v>444.15</v>
      </c>
      <c r="J55" s="119">
        <f t="shared" si="6"/>
        <v>222.075</v>
      </c>
      <c r="K55" s="25"/>
      <c r="L55" s="43"/>
      <c r="M55" s="52"/>
    </row>
    <row r="56" spans="1:13" s="8" customFormat="1" ht="99.75" customHeight="1" thickBot="1">
      <c r="A56" s="178"/>
      <c r="B56" s="134" t="s">
        <v>57</v>
      </c>
      <c r="C56" s="135" t="s">
        <v>38</v>
      </c>
      <c r="D56" s="124" t="s">
        <v>52</v>
      </c>
      <c r="E56" s="97" t="s">
        <v>2</v>
      </c>
      <c r="F56" s="98" t="s">
        <v>48</v>
      </c>
      <c r="G56" s="116">
        <v>1660</v>
      </c>
      <c r="H56" s="99">
        <f t="shared" si="5"/>
        <v>1509.090909090909</v>
      </c>
      <c r="I56" s="99">
        <f t="shared" si="7"/>
        <v>498</v>
      </c>
      <c r="J56" s="120">
        <f t="shared" si="6"/>
        <v>249</v>
      </c>
      <c r="K56" s="25"/>
      <c r="L56" s="43"/>
      <c r="M56" s="52"/>
    </row>
    <row r="57" spans="1:13" s="8" customFormat="1" ht="99.75" customHeight="1" thickBot="1">
      <c r="A57" s="158" t="s">
        <v>41</v>
      </c>
      <c r="B57" s="125" t="s">
        <v>58</v>
      </c>
      <c r="C57" s="126" t="s">
        <v>39</v>
      </c>
      <c r="D57" s="122" t="s">
        <v>52</v>
      </c>
      <c r="E57" s="91" t="s">
        <v>2</v>
      </c>
      <c r="F57" s="92" t="s">
        <v>48</v>
      </c>
      <c r="G57" s="116">
        <v>1155</v>
      </c>
      <c r="H57" s="93">
        <f>G57/1.1</f>
        <v>1050</v>
      </c>
      <c r="I57" s="93">
        <f t="shared" si="7"/>
        <v>346.5</v>
      </c>
      <c r="J57" s="117">
        <f t="shared" si="6"/>
        <v>173.25</v>
      </c>
      <c r="K57" s="25"/>
      <c r="L57" s="43"/>
      <c r="M57" s="52"/>
    </row>
    <row r="58" spans="1:13" s="8" customFormat="1" ht="99.75" customHeight="1" thickBot="1">
      <c r="A58" s="178"/>
      <c r="B58" s="128" t="s">
        <v>59</v>
      </c>
      <c r="C58" s="129" t="s">
        <v>40</v>
      </c>
      <c r="D58" s="123" t="s">
        <v>52</v>
      </c>
      <c r="E58" s="94" t="s">
        <v>2</v>
      </c>
      <c r="F58" s="95" t="s">
        <v>48</v>
      </c>
      <c r="G58" s="116">
        <v>1120</v>
      </c>
      <c r="H58" s="96">
        <f t="shared" si="5"/>
        <v>1018.1818181818181</v>
      </c>
      <c r="I58" s="96">
        <f t="shared" si="7"/>
        <v>336</v>
      </c>
      <c r="J58" s="119">
        <f t="shared" si="6"/>
        <v>168</v>
      </c>
      <c r="K58" s="25"/>
      <c r="L58" s="43"/>
      <c r="M58" s="52"/>
    </row>
    <row r="59" spans="1:13" s="8" customFormat="1" ht="99.75" customHeight="1" thickBot="1">
      <c r="A59" s="178"/>
      <c r="B59" s="128" t="s">
        <v>66</v>
      </c>
      <c r="C59" s="129" t="s">
        <v>67</v>
      </c>
      <c r="D59" s="123" t="s">
        <v>52</v>
      </c>
      <c r="E59" s="94" t="s">
        <v>2</v>
      </c>
      <c r="F59" s="95" t="s">
        <v>70</v>
      </c>
      <c r="G59" s="116">
        <v>1140</v>
      </c>
      <c r="H59" s="96">
        <f t="shared" si="5"/>
        <v>1036.3636363636363</v>
      </c>
      <c r="I59" s="96">
        <f t="shared" si="7"/>
        <v>342</v>
      </c>
      <c r="J59" s="119">
        <f t="shared" si="6"/>
        <v>171</v>
      </c>
      <c r="K59" s="25"/>
      <c r="L59" s="43"/>
      <c r="M59" s="52"/>
    </row>
    <row r="60" spans="1:13" s="8" customFormat="1" ht="99.75" customHeight="1" thickBot="1">
      <c r="A60" s="159"/>
      <c r="B60" s="134" t="s">
        <v>69</v>
      </c>
      <c r="C60" s="135" t="s">
        <v>71</v>
      </c>
      <c r="D60" s="124" t="s">
        <v>68</v>
      </c>
      <c r="E60" s="97" t="s">
        <v>2</v>
      </c>
      <c r="F60" s="98">
        <v>0.1</v>
      </c>
      <c r="G60" s="116">
        <v>2310</v>
      </c>
      <c r="H60" s="99">
        <f t="shared" si="5"/>
        <v>2100</v>
      </c>
      <c r="I60" s="99">
        <f t="shared" si="7"/>
        <v>693</v>
      </c>
      <c r="J60" s="120">
        <f>G60*0.1</f>
        <v>231</v>
      </c>
      <c r="K60" s="25"/>
      <c r="L60" s="43"/>
      <c r="M60" s="52"/>
    </row>
    <row r="61" spans="1:13" s="8" customFormat="1" ht="99.75" customHeight="1" thickBot="1">
      <c r="A61" s="158" t="s">
        <v>42</v>
      </c>
      <c r="B61" s="125" t="s">
        <v>60</v>
      </c>
      <c r="C61" s="126" t="s">
        <v>43</v>
      </c>
      <c r="D61" s="122" t="s">
        <v>52</v>
      </c>
      <c r="E61" s="91" t="s">
        <v>2</v>
      </c>
      <c r="F61" s="92" t="s">
        <v>48</v>
      </c>
      <c r="G61" s="116">
        <v>1270.5</v>
      </c>
      <c r="H61" s="93">
        <f t="shared" si="5"/>
        <v>1155</v>
      </c>
      <c r="I61" s="93">
        <f t="shared" si="7"/>
        <v>381.15</v>
      </c>
      <c r="J61" s="117">
        <f>G61*0.15</f>
        <v>190.575</v>
      </c>
      <c r="K61" s="32"/>
      <c r="L61" s="43"/>
      <c r="M61" s="52"/>
    </row>
    <row r="62" spans="1:13" s="8" customFormat="1" ht="121.5" customHeight="1" thickBot="1">
      <c r="A62" s="178"/>
      <c r="B62" s="128" t="s">
        <v>62</v>
      </c>
      <c r="C62" s="129" t="s">
        <v>44</v>
      </c>
      <c r="D62" s="123" t="s">
        <v>52</v>
      </c>
      <c r="E62" s="94" t="s">
        <v>2</v>
      </c>
      <c r="F62" s="95" t="s">
        <v>48</v>
      </c>
      <c r="G62" s="116">
        <v>1325</v>
      </c>
      <c r="H62" s="96">
        <f t="shared" si="5"/>
        <v>1204.5454545454545</v>
      </c>
      <c r="I62" s="96">
        <f t="shared" si="7"/>
        <v>397.5</v>
      </c>
      <c r="J62" s="119">
        <f>G62*0.15</f>
        <v>198.75</v>
      </c>
      <c r="K62" s="32"/>
      <c r="L62" s="43"/>
      <c r="M62" s="52"/>
    </row>
    <row r="63" spans="1:13" s="8" customFormat="1" ht="99.75" customHeight="1" thickBot="1">
      <c r="A63" s="178"/>
      <c r="B63" s="134" t="s">
        <v>61</v>
      </c>
      <c r="C63" s="135" t="s">
        <v>44</v>
      </c>
      <c r="D63" s="124" t="s">
        <v>52</v>
      </c>
      <c r="E63" s="97" t="s">
        <v>2</v>
      </c>
      <c r="F63" s="98" t="s">
        <v>48</v>
      </c>
      <c r="G63" s="116">
        <v>1365</v>
      </c>
      <c r="H63" s="99">
        <f t="shared" si="5"/>
        <v>1240.9090909090908</v>
      </c>
      <c r="I63" s="99">
        <f t="shared" si="7"/>
        <v>409.5</v>
      </c>
      <c r="J63" s="120">
        <f>G63*0.15</f>
        <v>204.75</v>
      </c>
      <c r="K63" s="32"/>
      <c r="L63" s="43"/>
      <c r="M63" s="52"/>
    </row>
    <row r="64" spans="1:13" s="8" customFormat="1" ht="118.5" customHeight="1" thickBot="1">
      <c r="A64" s="158" t="s">
        <v>45</v>
      </c>
      <c r="B64" s="125" t="s">
        <v>64</v>
      </c>
      <c r="C64" s="126" t="s">
        <v>46</v>
      </c>
      <c r="D64" s="122" t="s">
        <v>52</v>
      </c>
      <c r="E64" s="91" t="s">
        <v>2</v>
      </c>
      <c r="F64" s="92" t="s">
        <v>48</v>
      </c>
      <c r="G64" s="116">
        <v>1195</v>
      </c>
      <c r="H64" s="93">
        <f t="shared" si="5"/>
        <v>1086.3636363636363</v>
      </c>
      <c r="I64" s="93">
        <f t="shared" si="7"/>
        <v>358.5</v>
      </c>
      <c r="J64" s="117">
        <f>G64*0.15</f>
        <v>179.25</v>
      </c>
      <c r="K64" s="32"/>
      <c r="L64" s="43"/>
      <c r="M64" s="52"/>
    </row>
    <row r="65" spans="1:13" s="8" customFormat="1" ht="118.5" customHeight="1" thickBot="1">
      <c r="A65" s="178"/>
      <c r="B65" s="134" t="s">
        <v>63</v>
      </c>
      <c r="C65" s="135" t="s">
        <v>46</v>
      </c>
      <c r="D65" s="124" t="s">
        <v>52</v>
      </c>
      <c r="E65" s="97" t="s">
        <v>2</v>
      </c>
      <c r="F65" s="98" t="s">
        <v>48</v>
      </c>
      <c r="G65" s="116">
        <v>1235</v>
      </c>
      <c r="H65" s="99">
        <f t="shared" si="5"/>
        <v>1122.7272727272727</v>
      </c>
      <c r="I65" s="99">
        <f t="shared" si="7"/>
        <v>370.5</v>
      </c>
      <c r="J65" s="120">
        <f>G65*0.15</f>
        <v>185.25</v>
      </c>
      <c r="K65" s="32"/>
      <c r="L65" s="43"/>
      <c r="M65" s="52"/>
    </row>
    <row r="66" spans="1:13" s="8" customFormat="1" ht="99.75" customHeight="1" thickBot="1">
      <c r="A66" s="185" t="s">
        <v>49</v>
      </c>
      <c r="B66" s="125" t="s">
        <v>65</v>
      </c>
      <c r="C66" s="126" t="s">
        <v>121</v>
      </c>
      <c r="D66" s="122" t="s">
        <v>52</v>
      </c>
      <c r="E66" s="91" t="s">
        <v>2</v>
      </c>
      <c r="F66" s="92">
        <v>0.25</v>
      </c>
      <c r="G66" s="116">
        <v>795</v>
      </c>
      <c r="H66" s="93">
        <f t="shared" si="5"/>
        <v>722.7272727272726</v>
      </c>
      <c r="I66" s="93">
        <f t="shared" si="7"/>
        <v>238.5</v>
      </c>
      <c r="J66" s="117">
        <f>G66*0.25</f>
        <v>198.75</v>
      </c>
      <c r="K66" s="32"/>
      <c r="L66" s="43"/>
      <c r="M66" s="52"/>
    </row>
    <row r="67" spans="1:13" s="8" customFormat="1" ht="99.75" customHeight="1" thickBot="1">
      <c r="A67" s="186"/>
      <c r="B67" s="134" t="s">
        <v>91</v>
      </c>
      <c r="C67" s="135" t="s">
        <v>121</v>
      </c>
      <c r="D67" s="124" t="s">
        <v>52</v>
      </c>
      <c r="E67" s="97" t="s">
        <v>2</v>
      </c>
      <c r="F67" s="98">
        <v>0.25</v>
      </c>
      <c r="G67" s="116">
        <v>860</v>
      </c>
      <c r="H67" s="99">
        <f>G67/1.1</f>
        <v>781.8181818181818</v>
      </c>
      <c r="I67" s="99">
        <f t="shared" si="7"/>
        <v>258</v>
      </c>
      <c r="J67" s="120">
        <f>G67*0.25</f>
        <v>215</v>
      </c>
      <c r="K67" s="32"/>
      <c r="L67" s="43"/>
      <c r="M67" s="52"/>
    </row>
    <row r="68" spans="1:13" s="8" customFormat="1" ht="25.5" customHeight="1">
      <c r="A68" s="107"/>
      <c r="B68" s="108"/>
      <c r="C68" s="109"/>
      <c r="D68" s="110"/>
      <c r="E68" s="111"/>
      <c r="F68" s="112"/>
      <c r="G68" s="113"/>
      <c r="H68" s="113"/>
      <c r="I68" s="113"/>
      <c r="J68" s="113"/>
      <c r="K68" s="32"/>
      <c r="L68" s="43"/>
      <c r="M68" s="52"/>
    </row>
    <row r="69" spans="1:13" s="8" customFormat="1" ht="24.75" customHeight="1">
      <c r="A69" s="16"/>
      <c r="B69" s="17"/>
      <c r="C69" s="17"/>
      <c r="D69" s="18"/>
      <c r="E69" s="18"/>
      <c r="F69" s="18"/>
      <c r="G69" s="18"/>
      <c r="H69" s="19"/>
      <c r="I69" s="19"/>
      <c r="J69" s="19"/>
      <c r="K69" s="32"/>
      <c r="L69" s="44"/>
      <c r="M69" s="52"/>
    </row>
    <row r="70" spans="1:13" s="88" customFormat="1" ht="43.5" customHeight="1">
      <c r="A70" s="102" t="s">
        <v>17</v>
      </c>
      <c r="B70" s="102"/>
      <c r="C70" s="102"/>
      <c r="D70" s="102"/>
      <c r="E70" s="102"/>
      <c r="F70" s="102"/>
      <c r="G70" s="102"/>
      <c r="H70" s="102"/>
      <c r="I70" s="102"/>
      <c r="J70" s="102"/>
      <c r="K70" s="76"/>
      <c r="L70" s="75"/>
      <c r="M70" s="77"/>
    </row>
    <row r="71" spans="1:13" s="20" customFormat="1" ht="39.75" customHeight="1">
      <c r="A71" s="63" t="s">
        <v>96</v>
      </c>
      <c r="B71" s="64"/>
      <c r="C71" s="64"/>
      <c r="D71" s="64"/>
      <c r="E71" s="64"/>
      <c r="F71" s="64"/>
      <c r="G71" s="64"/>
      <c r="H71" s="64"/>
      <c r="I71" s="64"/>
      <c r="J71" s="64"/>
      <c r="K71" s="33"/>
      <c r="L71" s="45"/>
      <c r="M71" s="53"/>
    </row>
    <row r="72" spans="1:13" s="20" customFormat="1" ht="39.75" customHeight="1">
      <c r="A72" s="63" t="s">
        <v>94</v>
      </c>
      <c r="B72" s="64"/>
      <c r="C72" s="64"/>
      <c r="D72" s="64"/>
      <c r="E72" s="64"/>
      <c r="F72" s="64"/>
      <c r="G72" s="64"/>
      <c r="H72" s="64"/>
      <c r="I72" s="64"/>
      <c r="J72" s="64"/>
      <c r="K72" s="33"/>
      <c r="L72" s="45"/>
      <c r="M72" s="53"/>
    </row>
    <row r="73" spans="1:13" s="21" customFormat="1" ht="39.75" customHeight="1">
      <c r="A73" s="65" t="s">
        <v>25</v>
      </c>
      <c r="B73" s="66"/>
      <c r="C73" s="66"/>
      <c r="D73" s="66"/>
      <c r="E73" s="66"/>
      <c r="F73" s="66"/>
      <c r="G73" s="66"/>
      <c r="H73" s="66"/>
      <c r="I73" s="66"/>
      <c r="J73" s="66"/>
      <c r="K73" s="34"/>
      <c r="L73" s="37"/>
      <c r="M73" s="48"/>
    </row>
    <row r="74" spans="1:13" s="20" customFormat="1" ht="48.75" customHeight="1">
      <c r="A74" s="184" t="s">
        <v>75</v>
      </c>
      <c r="B74" s="184"/>
      <c r="C74" s="184"/>
      <c r="D74" s="184"/>
      <c r="E74" s="184"/>
      <c r="F74" s="184"/>
      <c r="G74" s="184"/>
      <c r="H74" s="184"/>
      <c r="I74" s="184"/>
      <c r="J74" s="184"/>
      <c r="K74" s="33"/>
      <c r="L74" s="45"/>
      <c r="M74" s="53"/>
    </row>
    <row r="75" spans="1:13" s="22" customFormat="1" ht="39.75" customHeight="1">
      <c r="A75" s="65" t="s">
        <v>20</v>
      </c>
      <c r="B75" s="64"/>
      <c r="C75" s="64"/>
      <c r="D75" s="64"/>
      <c r="E75" s="64"/>
      <c r="F75" s="64"/>
      <c r="G75" s="64"/>
      <c r="H75" s="64"/>
      <c r="I75" s="64"/>
      <c r="J75" s="64"/>
      <c r="K75" s="35"/>
      <c r="L75" s="46"/>
      <c r="M75" s="54"/>
    </row>
    <row r="76" spans="1:13" s="23" customFormat="1" ht="97.5" customHeight="1">
      <c r="A76" s="152" t="s">
        <v>78</v>
      </c>
      <c r="B76" s="152"/>
      <c r="C76" s="152"/>
      <c r="D76" s="152"/>
      <c r="E76" s="152"/>
      <c r="F76" s="152"/>
      <c r="G76" s="152"/>
      <c r="H76" s="152"/>
      <c r="I76" s="152"/>
      <c r="J76" s="152"/>
      <c r="K76" s="33"/>
      <c r="L76" s="45"/>
      <c r="M76" s="53"/>
    </row>
    <row r="77" spans="1:13" s="23" customFormat="1" ht="39.75" customHeight="1">
      <c r="A77" s="63" t="s">
        <v>14</v>
      </c>
      <c r="B77" s="64"/>
      <c r="C77" s="70" t="s">
        <v>31</v>
      </c>
      <c r="D77" s="64"/>
      <c r="F77" s="64"/>
      <c r="G77" s="64"/>
      <c r="H77" s="64"/>
      <c r="I77" s="67"/>
      <c r="J77" s="64"/>
      <c r="K77" s="33"/>
      <c r="L77" s="45"/>
      <c r="M77" s="53"/>
    </row>
    <row r="78" spans="1:13" s="23" customFormat="1" ht="39.75" customHeight="1">
      <c r="A78" s="63" t="s">
        <v>7</v>
      </c>
      <c r="B78" s="64"/>
      <c r="C78" s="70" t="s">
        <v>8</v>
      </c>
      <c r="D78" s="64"/>
      <c r="F78" s="64"/>
      <c r="G78" s="64"/>
      <c r="H78" s="64"/>
      <c r="I78" s="67"/>
      <c r="J78" s="64"/>
      <c r="K78" s="33"/>
      <c r="L78" s="45"/>
      <c r="M78" s="53"/>
    </row>
    <row r="79" spans="1:13" s="23" customFormat="1" ht="39.75" customHeight="1">
      <c r="A79" s="63" t="s">
        <v>12</v>
      </c>
      <c r="B79" s="64"/>
      <c r="C79" s="70" t="s">
        <v>9</v>
      </c>
      <c r="D79" s="64"/>
      <c r="F79" s="64"/>
      <c r="G79" s="64"/>
      <c r="H79" s="64"/>
      <c r="I79" s="67"/>
      <c r="J79" s="64"/>
      <c r="K79" s="33"/>
      <c r="L79" s="45"/>
      <c r="M79" s="53"/>
    </row>
    <row r="80" spans="1:13" s="23" customFormat="1" ht="39.75" customHeight="1">
      <c r="A80" s="63" t="s">
        <v>13</v>
      </c>
      <c r="B80" s="64"/>
      <c r="C80" s="70" t="s">
        <v>15</v>
      </c>
      <c r="D80" s="64"/>
      <c r="F80" s="64"/>
      <c r="G80" s="64"/>
      <c r="H80" s="64"/>
      <c r="I80" s="67"/>
      <c r="J80" s="64"/>
      <c r="K80" s="33"/>
      <c r="L80" s="45"/>
      <c r="M80" s="53"/>
    </row>
    <row r="81" spans="1:13" s="23" customFormat="1" ht="39.75" customHeight="1">
      <c r="A81" s="63" t="s">
        <v>10</v>
      </c>
      <c r="B81" s="64"/>
      <c r="C81" s="70" t="s">
        <v>11</v>
      </c>
      <c r="D81" s="64"/>
      <c r="F81" s="64"/>
      <c r="G81" s="64"/>
      <c r="H81" s="64"/>
      <c r="I81" s="67"/>
      <c r="J81" s="64"/>
      <c r="K81" s="33"/>
      <c r="L81" s="45"/>
      <c r="M81" s="53"/>
    </row>
    <row r="82" spans="1:13" s="78" customFormat="1" ht="39.75" customHeight="1">
      <c r="A82" s="71" t="s">
        <v>30</v>
      </c>
      <c r="B82" s="72"/>
      <c r="C82" s="72"/>
      <c r="D82" s="73"/>
      <c r="E82" s="73"/>
      <c r="F82" s="73"/>
      <c r="G82" s="73"/>
      <c r="H82" s="73"/>
      <c r="I82" s="73"/>
      <c r="J82" s="73"/>
      <c r="K82" s="74"/>
      <c r="L82" s="75"/>
      <c r="M82" s="77"/>
    </row>
    <row r="83" spans="1:13" s="84" customFormat="1" ht="39.75" customHeight="1">
      <c r="A83" s="68" t="s">
        <v>18</v>
      </c>
      <c r="B83" s="79"/>
      <c r="C83" s="79"/>
      <c r="D83" s="80"/>
      <c r="E83" s="80"/>
      <c r="F83" s="80"/>
      <c r="G83" s="80"/>
      <c r="H83" s="80"/>
      <c r="I83" s="80"/>
      <c r="J83" s="80"/>
      <c r="K83" s="81"/>
      <c r="L83" s="82"/>
      <c r="M83" s="83"/>
    </row>
    <row r="84" spans="1:13" s="84" customFormat="1" ht="39.75" customHeight="1">
      <c r="A84" s="101" t="s">
        <v>6</v>
      </c>
      <c r="B84" s="85"/>
      <c r="C84" s="85"/>
      <c r="D84" s="86"/>
      <c r="E84" s="86"/>
      <c r="F84" s="86"/>
      <c r="G84" s="86"/>
      <c r="H84" s="86"/>
      <c r="I84" s="86"/>
      <c r="J84" s="86"/>
      <c r="K84" s="87"/>
      <c r="L84" s="82"/>
      <c r="M84" s="83"/>
    </row>
    <row r="85" ht="33">
      <c r="A85" s="115" t="s">
        <v>89</v>
      </c>
    </row>
  </sheetData>
  <sheetProtection/>
  <mergeCells count="68">
    <mergeCell ref="A29:A32"/>
    <mergeCell ref="F45:F46"/>
    <mergeCell ref="G45:H46"/>
    <mergeCell ref="I45:I46"/>
    <mergeCell ref="J45:J46"/>
    <mergeCell ref="A47:A49"/>
    <mergeCell ref="G47:H47"/>
    <mergeCell ref="G48:H48"/>
    <mergeCell ref="G49:H49"/>
    <mergeCell ref="I37:I38"/>
    <mergeCell ref="J37:J38"/>
    <mergeCell ref="A39:A42"/>
    <mergeCell ref="A43:J43"/>
    <mergeCell ref="A44:J44"/>
    <mergeCell ref="A45:A46"/>
    <mergeCell ref="B45:B46"/>
    <mergeCell ref="C45:C46"/>
    <mergeCell ref="D45:D46"/>
    <mergeCell ref="E45:E46"/>
    <mergeCell ref="C52:C53"/>
    <mergeCell ref="A35:J35"/>
    <mergeCell ref="A36:J36"/>
    <mergeCell ref="A37:A38"/>
    <mergeCell ref="B37:B38"/>
    <mergeCell ref="C37:C38"/>
    <mergeCell ref="D37:D38"/>
    <mergeCell ref="E37:E38"/>
    <mergeCell ref="F37:F38"/>
    <mergeCell ref="G37:H37"/>
    <mergeCell ref="I52:I53"/>
    <mergeCell ref="A74:J74"/>
    <mergeCell ref="A50:J50"/>
    <mergeCell ref="A51:J51"/>
    <mergeCell ref="E52:E53"/>
    <mergeCell ref="F52:F53"/>
    <mergeCell ref="J52:J53"/>
    <mergeCell ref="A52:A53"/>
    <mergeCell ref="A54:A56"/>
    <mergeCell ref="A66:A67"/>
    <mergeCell ref="A14:J14"/>
    <mergeCell ref="A12:J12"/>
    <mergeCell ref="I15:I16"/>
    <mergeCell ref="A61:A63"/>
    <mergeCell ref="A64:A65"/>
    <mergeCell ref="A57:A60"/>
    <mergeCell ref="D52:D53"/>
    <mergeCell ref="A27:A28"/>
    <mergeCell ref="F33:J33"/>
    <mergeCell ref="B52:B53"/>
    <mergeCell ref="B33:D33"/>
    <mergeCell ref="A4:B4"/>
    <mergeCell ref="D15:D16"/>
    <mergeCell ref="C15:C16"/>
    <mergeCell ref="A15:A16"/>
    <mergeCell ref="B15:B16"/>
    <mergeCell ref="A11:J11"/>
    <mergeCell ref="E7:I7"/>
    <mergeCell ref="E15:E16"/>
    <mergeCell ref="G15:H15"/>
    <mergeCell ref="A13:J13"/>
    <mergeCell ref="A76:J76"/>
    <mergeCell ref="J15:J16"/>
    <mergeCell ref="A17:A20"/>
    <mergeCell ref="A23:A24"/>
    <mergeCell ref="A25:A26"/>
    <mergeCell ref="A21:A22"/>
    <mergeCell ref="G52:H52"/>
    <mergeCell ref="F15:F16"/>
  </mergeCells>
  <hyperlinks>
    <hyperlink ref="E7" r:id="rId1" display="www.mramorix.ru"/>
  </hyperlinks>
  <printOptions horizontalCentered="1"/>
  <pageMargins left="0" right="0" top="0" bottom="0" header="0" footer="0"/>
  <pageSetup fitToHeight="1" fitToWidth="1" horizontalDpi="600" verticalDpi="600" orientation="portrait" paperSize="9" scale="1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Мраморикс</dc:creator>
  <cp:keywords/>
  <dc:description/>
  <cp:lastModifiedBy>MRAMORIX</cp:lastModifiedBy>
  <cp:lastPrinted>2014-07-21T04:09:47Z</cp:lastPrinted>
  <dcterms:created xsi:type="dcterms:W3CDTF">2003-05-30T03:59:28Z</dcterms:created>
  <dcterms:modified xsi:type="dcterms:W3CDTF">2015-02-11T06:00:57Z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